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2240" tabRatio="907"/>
  </bookViews>
  <sheets>
    <sheet name="Innehåll" sheetId="55" r:id="rId1"/>
    <sheet name="Tabell 1" sheetId="7" r:id="rId2"/>
    <sheet name="Tabell 2" sheetId="8" r:id="rId3"/>
    <sheet name="Tabell 3" sheetId="9" r:id="rId4"/>
    <sheet name="Tabell 4" sheetId="13" r:id="rId5"/>
    <sheet name="Tabell 5" sheetId="12" r:id="rId6"/>
    <sheet name="Tabell 6" sheetId="61" r:id="rId7"/>
    <sheet name="Tabell 7" sheetId="14" r:id="rId8"/>
    <sheet name="Tabell 8" sheetId="15" r:id="rId9"/>
    <sheet name="Tabell 9" sheetId="38" r:id="rId10"/>
    <sheet name="Tabell 10" sheetId="17" r:id="rId11"/>
    <sheet name="Tabell 11" sheetId="18" r:id="rId12"/>
    <sheet name="Tabell 12" sheetId="81" r:id="rId13"/>
    <sheet name="Tabell 13" sheetId="82" r:id="rId14"/>
    <sheet name="Tabell 14" sheetId="19" r:id="rId15"/>
    <sheet name="Tabell 15" sheetId="20" r:id="rId16"/>
    <sheet name="Tabell 16" sheetId="39" r:id="rId17"/>
    <sheet name="Tabell 17" sheetId="21" r:id="rId18"/>
    <sheet name="Tabell 18" sheetId="22" r:id="rId19"/>
    <sheet name="Tabell 19" sheetId="23" r:id="rId20"/>
    <sheet name="Tabell 20" sheetId="83" r:id="rId21"/>
    <sheet name="Tabell 21" sheetId="25" r:id="rId22"/>
    <sheet name="Tabell 22" sheetId="68" r:id="rId23"/>
    <sheet name="Tabell 23" sheetId="48" r:id="rId24"/>
    <sheet name="Tabell 24" sheetId="26" r:id="rId25"/>
    <sheet name="Tabell 25" sheetId="27" r:id="rId26"/>
    <sheet name="Tabell 26" sheetId="28" r:id="rId27"/>
    <sheet name="Tabell 27" sheetId="70" r:id="rId28"/>
    <sheet name="Tabell 28" sheetId="69" r:id="rId29"/>
    <sheet name="Tabell 29" sheetId="84" r:id="rId30"/>
    <sheet name="Tabell 30" sheetId="58" r:id="rId31"/>
    <sheet name="Tabell 31" sheetId="32" r:id="rId32"/>
    <sheet name="Tabell 32" sheetId="34" r:id="rId33"/>
    <sheet name="Tabell 33" sheetId="75" r:id="rId34"/>
    <sheet name="Tabell 34" sheetId="88" r:id="rId35"/>
    <sheet name="Tabell 35" sheetId="87" r:id="rId36"/>
    <sheet name="Tabell 36" sheetId="86" r:id="rId37"/>
    <sheet name="Tabell 37" sheetId="85" r:id="rId38"/>
    <sheet name="Tabell 38" sheetId="76" r:id="rId39"/>
    <sheet name="Tabell 39" sheetId="52" r:id="rId40"/>
    <sheet name="Tabell 40" sheetId="53" r:id="rId41"/>
    <sheet name="Tabell 41" sheetId="54" r:id="rId42"/>
    <sheet name="Tabell 42" sheetId="30" r:id="rId43"/>
    <sheet name="Tabell 43" sheetId="29" r:id="rId44"/>
    <sheet name="Tabell 44" sheetId="56" r:id="rId45"/>
    <sheet name="Tabell 45" sheetId="31" r:id="rId46"/>
    <sheet name="Tabell 46" sheetId="77" r:id="rId47"/>
    <sheet name="Tabell 47" sheetId="78" r:id="rId48"/>
  </sheets>
  <definedNames>
    <definedName name="aa"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ort"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ort"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c"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d"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asdfasfa"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asdfasf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fsd"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fs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sadf"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sa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asdf"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as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d"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adfas"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adfas"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af"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a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d"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f"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fs"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fs"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hbvgkvhvgh"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hbvgkvhvg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2"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diagr10.2"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diagr10.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mödkfgalödkgakldfng"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mödkfgalödkgakldfng"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NyDiag2"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NyDiag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oi"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oi"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Print_Area" localSheetId="0">Innehåll!$B$3:$P$94</definedName>
    <definedName name="Print_Area" localSheetId="1">'Tabell 1'!$A$1:$E$42</definedName>
    <definedName name="Print_Area" localSheetId="10">'Tabell 10'!$A$1:$F$26</definedName>
    <definedName name="Print_Area" localSheetId="11">'Tabell 11'!$A$1:$F$26</definedName>
    <definedName name="Print_Area" localSheetId="14">'Tabell 14'!$A$1:$J$50</definedName>
    <definedName name="Print_Area" localSheetId="15">'Tabell 15'!$A$1:$J$19</definedName>
    <definedName name="Print_Area" localSheetId="16">'Tabell 16'!$A$1:$G$42</definedName>
    <definedName name="Print_Area" localSheetId="17">'Tabell 17'!$A$1:$G$51</definedName>
    <definedName name="Print_Area" localSheetId="18">'Tabell 18'!$A$1:$J$51</definedName>
    <definedName name="Print_Area" localSheetId="2">'Tabell 2'!$A$1:$H$52</definedName>
    <definedName name="Print_Area" localSheetId="21">'Tabell 21'!$A$1:$H$23</definedName>
    <definedName name="Print_Area" localSheetId="23">'Tabell 23'!$A$1:$D$19</definedName>
    <definedName name="Print_Area" localSheetId="24">'Tabell 24'!$A$1:$F$49</definedName>
    <definedName name="Print_Area" localSheetId="25">'Tabell 25'!$A$1:$I$51</definedName>
    <definedName name="Print_Area" localSheetId="26">'Tabell 26'!$A$1:$M$28</definedName>
    <definedName name="Print_Area" localSheetId="3">'Tabell 3'!$A$1:$K$52</definedName>
    <definedName name="Print_Area" localSheetId="31">'Tabell 31'!$A$1:$F$40</definedName>
    <definedName name="Print_Area" localSheetId="39">'Tabell 39'!$A$1:$E$47</definedName>
    <definedName name="Print_Area" localSheetId="4">'Tabell 4'!$A$1:$H$49</definedName>
    <definedName name="Print_Area" localSheetId="40">'Tabell 40'!$A$1:$G$50</definedName>
    <definedName name="Print_Area" localSheetId="41">'Tabell 41'!$A$1:$H$50</definedName>
    <definedName name="Print_Area" localSheetId="42">'Tabell 42'!$A$1:$D$27</definedName>
    <definedName name="Print_Area" localSheetId="43">'Tabell 43'!$A$1:$F$37</definedName>
    <definedName name="Print_Area" localSheetId="45">'Tabell 45'!$A$1:$F$35</definedName>
    <definedName name="Print_Area" localSheetId="5">'Tabell 5'!$A$1:$E$52</definedName>
    <definedName name="Print_Area" localSheetId="7">'Tabell 7'!$A$1:$I$54</definedName>
    <definedName name="Print_Area" localSheetId="9">'Tabell 9'!$A$1:$J$36</definedName>
    <definedName name="s"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df"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_xlnm.Print_Area" localSheetId="0">Innehåll!$A$3:$S$95</definedName>
    <definedName name="vafan"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afan"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s>
  <calcPr calcId="145621"/>
</workbook>
</file>

<file path=xl/calcChain.xml><?xml version="1.0" encoding="utf-8"?>
<calcChain xmlns="http://schemas.openxmlformats.org/spreadsheetml/2006/main">
  <c r="D23" i="82" l="1"/>
  <c r="D22" i="82"/>
  <c r="D21" i="82"/>
  <c r="I47" i="27" l="1"/>
  <c r="I48" i="27"/>
  <c r="G43" i="53"/>
  <c r="G42" i="53"/>
  <c r="G41" i="53"/>
  <c r="F41" i="26"/>
  <c r="D41" i="26"/>
  <c r="F40" i="26"/>
  <c r="D40" i="26"/>
  <c r="F39" i="26"/>
  <c r="D39" i="26"/>
  <c r="F38" i="26"/>
  <c r="G26" i="23"/>
  <c r="G39" i="21"/>
  <c r="E24" i="15"/>
  <c r="D24" i="15"/>
  <c r="C24" i="15"/>
  <c r="B24" i="15"/>
  <c r="E23" i="15"/>
  <c r="D23" i="15"/>
  <c r="C23" i="15"/>
  <c r="B23" i="15"/>
  <c r="E22" i="15"/>
  <c r="D22" i="15"/>
  <c r="C22" i="15"/>
  <c r="B22" i="15"/>
  <c r="E21" i="15"/>
  <c r="D21" i="15"/>
  <c r="C21" i="15"/>
  <c r="B21" i="15"/>
  <c r="E43" i="8"/>
  <c r="E42" i="8"/>
</calcChain>
</file>

<file path=xl/sharedStrings.xml><?xml version="1.0" encoding="utf-8"?>
<sst xmlns="http://schemas.openxmlformats.org/spreadsheetml/2006/main" count="944" uniqueCount="445">
  <si>
    <t>Skogsflis</t>
  </si>
  <si>
    <t>Torv</t>
  </si>
  <si>
    <t>Kol</t>
  </si>
  <si>
    <t>Etanol</t>
  </si>
  <si>
    <t>Biogas</t>
  </si>
  <si>
    <t>USA</t>
  </si>
  <si>
    <t>År</t>
  </si>
  <si>
    <t>Bostäder och service</t>
  </si>
  <si>
    <t>-</t>
  </si>
  <si>
    <t>Tillförsel</t>
  </si>
  <si>
    <t>Total tillförd energi</t>
  </si>
  <si>
    <t>TWh</t>
  </si>
  <si>
    <t>Råolja och oljeprodukter</t>
  </si>
  <si>
    <t>Naturgas, stadsgas</t>
  </si>
  <si>
    <t>Kol och koks</t>
  </si>
  <si>
    <t xml:space="preserve">Total slutlig användning, sektorsvis  </t>
  </si>
  <si>
    <t>Biobränslen, torv, avfall</t>
  </si>
  <si>
    <t>Industri</t>
  </si>
  <si>
    <r>
      <t>Värmepump</t>
    </r>
    <r>
      <rPr>
        <vertAlign val="superscript"/>
        <sz val="10"/>
        <rFont val="Calibri"/>
        <family val="2"/>
      </rPr>
      <t xml:space="preserve">1 </t>
    </r>
  </si>
  <si>
    <t xml:space="preserve">El </t>
  </si>
  <si>
    <t>Vattenkraft</t>
  </si>
  <si>
    <t xml:space="preserve">Fjärrvärme </t>
  </si>
  <si>
    <r>
      <t>Kärnkraft</t>
    </r>
    <r>
      <rPr>
        <vertAlign val="superscript"/>
        <sz val="10"/>
        <rFont val="Calibri"/>
        <family val="2"/>
      </rPr>
      <t xml:space="preserve">2 </t>
    </r>
    <r>
      <rPr>
        <sz val="10"/>
        <color indexed="8"/>
        <rFont val="Calibri"/>
        <family val="2"/>
      </rPr>
      <t/>
    </r>
  </si>
  <si>
    <t>Oljeprodukter</t>
  </si>
  <si>
    <t>Vindkraft</t>
  </si>
  <si>
    <t xml:space="preserve">Naturgas, stadsgas </t>
  </si>
  <si>
    <r>
      <t>Import-export el</t>
    </r>
    <r>
      <rPr>
        <vertAlign val="superscript"/>
        <sz val="10"/>
        <rFont val="Calibri"/>
        <family val="2"/>
      </rPr>
      <t>3</t>
    </r>
    <r>
      <rPr>
        <sz val="10"/>
        <rFont val="Calibri"/>
        <family val="2"/>
      </rPr>
      <t xml:space="preserve"> </t>
    </r>
  </si>
  <si>
    <t>Kol, koks</t>
  </si>
  <si>
    <t>Totalt</t>
  </si>
  <si>
    <t xml:space="preserve">Biobränslen, torv </t>
  </si>
  <si>
    <t xml:space="preserve">Totalt </t>
  </si>
  <si>
    <t>Användning</t>
  </si>
  <si>
    <t xml:space="preserve">Förluster och användning för icke energi ändamål </t>
  </si>
  <si>
    <t>Transporter</t>
  </si>
  <si>
    <t xml:space="preserve">Utrikes flyg </t>
  </si>
  <si>
    <t>Utrikes sjöfart</t>
  </si>
  <si>
    <t>Icke energi ändamål</t>
  </si>
  <si>
    <t>Naturgas</t>
  </si>
  <si>
    <t>Omvandlings- och distributionsförluster</t>
  </si>
  <si>
    <t>Förnybart</t>
  </si>
  <si>
    <t>Omvandlingsförluster i kärnkraft</t>
  </si>
  <si>
    <t xml:space="preserve">Total slutlig användning uppdelat på energibärare </t>
  </si>
  <si>
    <t xml:space="preserve">Oljeprodukter </t>
  </si>
  <si>
    <t>Fjärrvärme</t>
  </si>
  <si>
    <t xml:space="preserve">Kol, koks </t>
  </si>
  <si>
    <t xml:space="preserve">Biobränsle, torv, avfall </t>
  </si>
  <si>
    <t xml:space="preserve">Biobränslen </t>
  </si>
  <si>
    <t>Total slutlig användning i sektorer</t>
  </si>
  <si>
    <t>Total slutlig användning, förluster och icke energiändamål</t>
  </si>
  <si>
    <t>Källa: Energimyndigheten och SCB.</t>
  </si>
  <si>
    <r>
      <t>Inrikes transporter</t>
    </r>
    <r>
      <rPr>
        <vertAlign val="superscript"/>
        <sz val="10"/>
        <color indexed="8"/>
        <rFont val="Calibri"/>
        <family val="2"/>
      </rPr>
      <t>1</t>
    </r>
  </si>
  <si>
    <r>
      <t>Förluster i kärnkraften</t>
    </r>
    <r>
      <rPr>
        <vertAlign val="superscript"/>
        <sz val="10"/>
        <color indexed="8"/>
        <rFont val="Calibri"/>
        <family val="2"/>
      </rPr>
      <t>2</t>
    </r>
  </si>
  <si>
    <t>Total användning</t>
  </si>
  <si>
    <r>
      <t>Kärnkraft, brutto</t>
    </r>
    <r>
      <rPr>
        <vertAlign val="superscript"/>
        <sz val="10"/>
        <rFont val="Calibri"/>
        <family val="2"/>
      </rPr>
      <t>2</t>
    </r>
  </si>
  <si>
    <t>Elimport minus elexport</t>
  </si>
  <si>
    <t>Elvärme</t>
  </si>
  <si>
    <t>Hushållsel</t>
  </si>
  <si>
    <t>El</t>
  </si>
  <si>
    <t>Biobränslen, torv</t>
  </si>
  <si>
    <t>Övriga bränslen</t>
  </si>
  <si>
    <t>Olje-produkter</t>
  </si>
  <si>
    <t>Naturgas och stadsgas</t>
  </si>
  <si>
    <t>Massa- och pappersindustri</t>
  </si>
  <si>
    <t>Järn- och stålverk</t>
  </si>
  <si>
    <t>Kemisk industri</t>
  </si>
  <si>
    <t>Verkstadsindustri</t>
  </si>
  <si>
    <t>Övriga branscher</t>
  </si>
  <si>
    <t xml:space="preserve">Industrin totalt </t>
  </si>
  <si>
    <t xml:space="preserve">Källa: Energimyndigheten och SCB. </t>
  </si>
  <si>
    <t>Bensin</t>
  </si>
  <si>
    <t>Bunkerolja</t>
  </si>
  <si>
    <t>Eo 2–5</t>
  </si>
  <si>
    <t>Naturgas inklusive gasol</t>
  </si>
  <si>
    <r>
      <t>Fjärrvärme, raffinaderier</t>
    </r>
    <r>
      <rPr>
        <vertAlign val="superscript"/>
        <sz val="10"/>
        <rFont val="Calibri"/>
        <family val="2"/>
      </rPr>
      <t>1</t>
    </r>
  </si>
  <si>
    <t>Distributions-förluster</t>
  </si>
  <si>
    <t>Total användning, netto</t>
  </si>
  <si>
    <r>
      <t xml:space="preserve">Vattenkraft och vindkraft </t>
    </r>
    <r>
      <rPr>
        <vertAlign val="superscript"/>
        <sz val="10"/>
        <rFont val="Calibri"/>
        <family val="2"/>
      </rPr>
      <t>1</t>
    </r>
  </si>
  <si>
    <t>Vindkraft (fr.o.m. 1997)</t>
  </si>
  <si>
    <t>Kärnkraft</t>
  </si>
  <si>
    <t>Kraftvärme</t>
  </si>
  <si>
    <t>Kondens-kraft</t>
  </si>
  <si>
    <t>Gas-turbiner</t>
  </si>
  <si>
    <t>Total netto-produktion</t>
  </si>
  <si>
    <t>Import minus export</t>
  </si>
  <si>
    <t>Olja</t>
  </si>
  <si>
    <t>Gasol</t>
  </si>
  <si>
    <t>Biobränslen</t>
  </si>
  <si>
    <t>Kol inklusive koks- och masugnsgas</t>
  </si>
  <si>
    <t>Kondens</t>
  </si>
  <si>
    <t>Industriellt mottryck</t>
  </si>
  <si>
    <t>Slutlig användning</t>
  </si>
  <si>
    <t>Förluster</t>
  </si>
  <si>
    <t xml:space="preserve">Total användning </t>
  </si>
  <si>
    <t>Energikol inklusive hyttgas</t>
  </si>
  <si>
    <t>Elpannor</t>
  </si>
  <si>
    <t>Värme-pumpar</t>
  </si>
  <si>
    <t>Spillvärme</t>
  </si>
  <si>
    <t>Total tillförsel</t>
  </si>
  <si>
    <t>Leverantör</t>
  </si>
  <si>
    <t>Fortum Värme AB</t>
  </si>
  <si>
    <t>Norrenergi AB</t>
  </si>
  <si>
    <t>Lunds Energi AB</t>
  </si>
  <si>
    <t>Göteborg Energi AB</t>
  </si>
  <si>
    <t>Mälarenergi AB</t>
  </si>
  <si>
    <t>Vattenfall Värme</t>
  </si>
  <si>
    <t>Tekniska Verken i Linköping AB</t>
  </si>
  <si>
    <t>Södertörns Fjärrvärme AB</t>
  </si>
  <si>
    <t>Öresunds-kraft AB</t>
  </si>
  <si>
    <t>Övriga</t>
  </si>
  <si>
    <t>Antal kunder (st.)</t>
  </si>
  <si>
    <t>Tätort</t>
  </si>
  <si>
    <t>Stockholm/ Nacka</t>
  </si>
  <si>
    <t>Solna/ Sundbyberg</t>
  </si>
  <si>
    <t>Lund</t>
  </si>
  <si>
    <t>Göteborg</t>
  </si>
  <si>
    <t>Västerås</t>
  </si>
  <si>
    <t>Uppsala</t>
  </si>
  <si>
    <t xml:space="preserve">Linköping </t>
  </si>
  <si>
    <t xml:space="preserve">Huddinge/ Botkyrka/ Salem </t>
  </si>
  <si>
    <t xml:space="preserve">Helsingborg </t>
  </si>
  <si>
    <t>Källa: Svensk Fjärrvärme.</t>
  </si>
  <si>
    <t>El, fjärrvärme, gasverk</t>
  </si>
  <si>
    <t>Värmeverk</t>
  </si>
  <si>
    <t>Kraftvärmeverk</t>
  </si>
  <si>
    <t>Handelsträdgård</t>
  </si>
  <si>
    <t>Massa-industrins returlutar</t>
  </si>
  <si>
    <t>Sågverks-industrins biprodukter</t>
  </si>
  <si>
    <r>
      <t>Övriga branscher</t>
    </r>
    <r>
      <rPr>
        <vertAlign val="superscript"/>
        <sz val="10"/>
        <rFont val="Calibri"/>
        <family val="2"/>
      </rPr>
      <t>1</t>
    </r>
  </si>
  <si>
    <t>Total biobränsle-användning</t>
  </si>
  <si>
    <t>Uppskattad utleverans till villamarknaden</t>
  </si>
  <si>
    <t>Tillförsel exklusive villor</t>
  </si>
  <si>
    <t>Nettoimport</t>
  </si>
  <si>
    <t>Frankrike</t>
  </si>
  <si>
    <t>Naturgas, industri</t>
  </si>
  <si>
    <t>El, industri</t>
  </si>
  <si>
    <t>95 oktan  (MK1, MK2)</t>
  </si>
  <si>
    <t>Diesel (MK1)</t>
  </si>
  <si>
    <t>Land</t>
  </si>
  <si>
    <t>Ryssland</t>
  </si>
  <si>
    <t>Övriga länder</t>
  </si>
  <si>
    <t>Sverige</t>
  </si>
  <si>
    <t>Spanien</t>
  </si>
  <si>
    <t>Gasturbiner</t>
  </si>
  <si>
    <t>Energimarknader</t>
  </si>
  <si>
    <t>Anm. Beräkningar enligt förnybartdirektivet. Underlagsdata för 2005-2009 skiljer sig från tidigare år.</t>
  </si>
  <si>
    <r>
      <rPr>
        <sz val="10"/>
        <rFont val="Calibri"/>
        <family val="2"/>
      </rPr>
      <t xml:space="preserve">Anm.  </t>
    </r>
    <r>
      <rPr>
        <vertAlign val="superscript"/>
        <sz val="10"/>
        <rFont val="Calibri"/>
        <family val="2"/>
      </rPr>
      <t>1</t>
    </r>
    <r>
      <rPr>
        <sz val="10"/>
        <rFont val="Calibri"/>
        <family val="2"/>
      </rPr>
      <t xml:space="preserve"> Värmepumpar avser stora värmepumpar i energisektorn. </t>
    </r>
  </si>
  <si>
    <r>
      <t xml:space="preserve">Anm. </t>
    </r>
    <r>
      <rPr>
        <vertAlign val="superscript"/>
        <sz val="10"/>
        <rFont val="Calibri"/>
        <family val="2"/>
      </rPr>
      <t xml:space="preserve">1 </t>
    </r>
    <r>
      <rPr>
        <sz val="10"/>
        <rFont val="Calibri"/>
        <family val="2"/>
      </rPr>
      <t>Fram till år 1989 inkluderas utrikes flyg i posten.</t>
    </r>
  </si>
  <si>
    <r>
      <rPr>
        <sz val="10"/>
        <rFont val="Calibri"/>
        <family val="2"/>
      </rPr>
      <t>Anm.</t>
    </r>
    <r>
      <rPr>
        <vertAlign val="superscript"/>
        <sz val="10"/>
        <rFont val="Calibri"/>
        <family val="2"/>
      </rPr>
      <t xml:space="preserve">   1</t>
    </r>
    <r>
      <rPr>
        <sz val="10"/>
        <rFont val="Calibri"/>
        <family val="2"/>
      </rPr>
      <t xml:space="preserve"> Inklusive vindkraft fram till 1996.</t>
    </r>
  </si>
  <si>
    <t>Anm. Normalårskorrigering enligt Energimyndighetens metod.</t>
  </si>
  <si>
    <r>
      <t>Anm.</t>
    </r>
    <r>
      <rPr>
        <vertAlign val="superscript"/>
        <sz val="10"/>
        <rFont val="Calibri"/>
        <family val="2"/>
      </rPr>
      <t xml:space="preserve">  1</t>
    </r>
    <r>
      <rPr>
        <sz val="10"/>
        <rFont val="Calibri"/>
        <family val="2"/>
      </rPr>
      <t xml:space="preserve"> Inkluderar gasverk.</t>
    </r>
  </si>
  <si>
    <r>
      <t xml:space="preserve">Anm. </t>
    </r>
    <r>
      <rPr>
        <vertAlign val="superscript"/>
        <sz val="10"/>
        <rFont val="Calibri"/>
        <family val="2"/>
      </rPr>
      <t>1</t>
    </r>
    <r>
      <rPr>
        <sz val="10"/>
        <rFont val="Calibri"/>
        <family val="2"/>
      </rPr>
      <t xml:space="preserve"> Vattenkraft och vindkraft samredovisas till och med 1996, därefter särredovisas vindkraften i en egen serie.</t>
    </r>
  </si>
  <si>
    <r>
      <t xml:space="preserve">Anm. </t>
    </r>
    <r>
      <rPr>
        <vertAlign val="superscript"/>
        <sz val="10"/>
        <rFont val="Calibri"/>
        <family val="2"/>
      </rPr>
      <t xml:space="preserve">1 </t>
    </r>
    <r>
      <rPr>
        <sz val="10"/>
        <rFont val="Calibri"/>
        <family val="2"/>
      </rPr>
      <t>Mega British Thermal Unit.</t>
    </r>
  </si>
  <si>
    <t>Anm. Priserna redovisas i 2010 års prisnivå, konsumentprisindex (KPI) används för omräkning av priser.</t>
  </si>
  <si>
    <r>
      <t xml:space="preserve">Anm. Det bränsle som används för el- och värmeproduktion inom industrin redovisas i el- och värmestatistiken. </t>
    </r>
    <r>
      <rPr>
        <vertAlign val="superscript"/>
        <sz val="10"/>
        <color indexed="10"/>
        <rFont val="Calibri"/>
        <family val="2"/>
      </rPr>
      <t/>
    </r>
  </si>
  <si>
    <t>Eldningsolja 2-5</t>
  </si>
  <si>
    <t>Eldningsolja 1</t>
  </si>
  <si>
    <t>Dieselolja</t>
  </si>
  <si>
    <t>Flygbränsle</t>
  </si>
  <si>
    <t>Saudiarabien</t>
  </si>
  <si>
    <t>Övriga OPEC-länder</t>
  </si>
  <si>
    <t>Total import av råolja</t>
  </si>
  <si>
    <t>Anm. Fram till och med 1997 inkluderas importen från Ryssland i "Övriga länder".</t>
  </si>
  <si>
    <t>Biodiesel</t>
  </si>
  <si>
    <t xml:space="preserve"> </t>
  </si>
  <si>
    <t>Råvara</t>
  </si>
  <si>
    <t>Vete</t>
  </si>
  <si>
    <t>Majs</t>
  </si>
  <si>
    <t>Sockerrör</t>
  </si>
  <si>
    <t>Korn</t>
  </si>
  <si>
    <t>Rågvete</t>
  </si>
  <si>
    <t>Totalsumma</t>
  </si>
  <si>
    <t>Icke energiändamål</t>
  </si>
  <si>
    <t>Skogsflis, industri</t>
  </si>
  <si>
    <t>Eo 1</t>
  </si>
  <si>
    <t>Eo 2-5</t>
  </si>
  <si>
    <t>Produktions-index 2000=100</t>
  </si>
  <si>
    <t>Biobränslen, avfall, torv</t>
  </si>
  <si>
    <r>
      <t xml:space="preserve">Anm. </t>
    </r>
    <r>
      <rPr>
        <vertAlign val="superscript"/>
        <sz val="10"/>
        <rFont val="Calibri"/>
        <family val="2"/>
      </rPr>
      <t xml:space="preserve">1 </t>
    </r>
    <r>
      <rPr>
        <sz val="10"/>
        <rFont val="Calibri"/>
        <family val="2"/>
      </rPr>
      <t xml:space="preserve">(1970–1975) avser Dubaiolja och (1976–) avser Brentolja. </t>
    </r>
  </si>
  <si>
    <r>
      <t xml:space="preserve">          </t>
    </r>
    <r>
      <rPr>
        <vertAlign val="superscript"/>
        <sz val="10"/>
        <rFont val="Calibri"/>
        <family val="2"/>
      </rPr>
      <t xml:space="preserve">2 </t>
    </r>
    <r>
      <rPr>
        <sz val="10"/>
        <rFont val="Calibri"/>
        <family val="2"/>
      </rPr>
      <t>Globala reala priser deflateras med MUV-index från Världsbanken. Basår 2005.</t>
    </r>
  </si>
  <si>
    <r>
      <t xml:space="preserve">Anm. </t>
    </r>
    <r>
      <rPr>
        <vertAlign val="superscript"/>
        <sz val="10"/>
        <rFont val="Calibri"/>
        <family val="2"/>
      </rPr>
      <t>1</t>
    </r>
    <r>
      <rPr>
        <sz val="10"/>
        <rFont val="Calibri"/>
        <family val="2"/>
      </rPr>
      <t xml:space="preserve"> I övriga branscher ingår bland annat livsmedelsektorn, kemisk industri och verkstad.</t>
    </r>
  </si>
  <si>
    <t>Biprodukter</t>
  </si>
  <si>
    <t>Frästorv</t>
  </si>
  <si>
    <t>Returträ</t>
  </si>
  <si>
    <t>Förädlade trädbränslen</t>
  </si>
  <si>
    <r>
      <t>Hållbar mängd (m</t>
    </r>
    <r>
      <rPr>
        <b/>
        <vertAlign val="superscript"/>
        <sz val="10"/>
        <rFont val="Calibri"/>
        <family val="2"/>
      </rPr>
      <t>3</t>
    </r>
    <r>
      <rPr>
        <b/>
        <sz val="10"/>
        <rFont val="Calibri"/>
        <family val="2"/>
      </rPr>
      <t>)</t>
    </r>
  </si>
  <si>
    <t>Elpris, Hushållsel</t>
  </si>
  <si>
    <t>Elpris, Villa med elvärme</t>
  </si>
  <si>
    <t>Fjärrvärmepris, flerbostadshus</t>
  </si>
  <si>
    <t>Naturgaspris</t>
  </si>
  <si>
    <t>Figur 10 i Energiläget 2013</t>
  </si>
  <si>
    <t>Figur 9 i Energiläget 2013</t>
  </si>
  <si>
    <t>Solkraft</t>
  </si>
  <si>
    <t>Energiläget i siffror 2013</t>
  </si>
  <si>
    <t>Energibalans</t>
  </si>
  <si>
    <t>Elmarknaden</t>
  </si>
  <si>
    <t>Fjärrvärmemarknaden</t>
  </si>
  <si>
    <t>Bränslemarknader</t>
  </si>
  <si>
    <t>Biodrivmedel</t>
  </si>
  <si>
    <t>Energipolitik</t>
  </si>
  <si>
    <t>Figur i Energiläget 2013:</t>
  </si>
  <si>
    <t>Tabell 31: Användning av biobränslen, torv och avfall i industrin, 1980–2010, uttryckt i TWh</t>
  </si>
  <si>
    <t>Figur 2 i Energiläget 2013</t>
  </si>
  <si>
    <t>Figur 3 i Energiläget 2013</t>
  </si>
  <si>
    <t>Figur 4 i Energiläget 2013</t>
  </si>
  <si>
    <t>Figur 5 i Energiläget 2013</t>
  </si>
  <si>
    <t>Figur 6 i Energiläget 2013</t>
  </si>
  <si>
    <t>Figur 7 i Energiläget 2013</t>
  </si>
  <si>
    <t>Figur 8 i Energiläget 2013</t>
  </si>
  <si>
    <t>Figur 11 i Energiläget 2013</t>
  </si>
  <si>
    <t>Figur 12 i Energiläget 2013</t>
  </si>
  <si>
    <t>Figur 13 i Energiläget 2013</t>
  </si>
  <si>
    <t>Figur 14 i Energiläget 2013</t>
  </si>
  <si>
    <t>Figur 15 i Energiläget 2013</t>
  </si>
  <si>
    <t>Figur 17 i Energiläget 2013</t>
  </si>
  <si>
    <t>Figur 19 i Energiläget 2013</t>
  </si>
  <si>
    <t>Figur 21 i Energiläget 2013</t>
  </si>
  <si>
    <t>Figur 22 i Energiläget 2013</t>
  </si>
  <si>
    <t>Figur 23 i Energiläget 2013</t>
  </si>
  <si>
    <t>Figur 26 i Energiläget 2013</t>
  </si>
  <si>
    <t>Figur 27 i Energiläget 2013</t>
  </si>
  <si>
    <t>Figur 28 i Energiläget 2013</t>
  </si>
  <si>
    <t>Figur 29 i Energiläget 2013</t>
  </si>
  <si>
    <t>Figur 34 i Energiläget 2013</t>
  </si>
  <si>
    <t>Figur 35 i Energiläget 2013</t>
  </si>
  <si>
    <t>Figur 37 i Energiläget 2013</t>
  </si>
  <si>
    <t>Figur 38 i Energiläget 2013</t>
  </si>
  <si>
    <r>
      <t xml:space="preserve">Anm. Priserna redovisas i </t>
    </r>
    <r>
      <rPr>
        <sz val="10"/>
        <rFont val="Calibri"/>
        <family val="2"/>
      </rPr>
      <t>2012 års prisnivå, konsumentprisindex (KPI) används för omräkning av priser.</t>
    </r>
  </si>
  <si>
    <t>Total elanvändning</t>
  </si>
  <si>
    <t>Tabell 2: Sveriges totala energianvändning, 1970–2011, TWh</t>
  </si>
  <si>
    <t>Tabell 1: Energitillförsel och energianvändning i Sverige år 2011, TWh</t>
  </si>
  <si>
    <t>Tabell 6: Energipriser för bostads- och servicesektorn 1996-2012, öre/kWh</t>
  </si>
  <si>
    <t>Järn-, stål- och metallverk</t>
  </si>
  <si>
    <t>Tabell 12: Industrins specifika biobränsleanvändning 1993–2011, kWh per krona förädlingsvärde 2012 års priser</t>
  </si>
  <si>
    <t>Tabell 13: Industrins elanvändning per bransch 1990–2011, TWh</t>
  </si>
  <si>
    <t>Tabell 14: Energianvändning i transportsektorn inklusive utrikes transporter 1970–2011, TWh</t>
  </si>
  <si>
    <t>Figur 1 i Energiläget 2013</t>
  </si>
  <si>
    <t>Naturgas och gasol</t>
  </si>
  <si>
    <t>Figur 9 i Energiläget</t>
  </si>
  <si>
    <t>E85</t>
  </si>
  <si>
    <t>Tabell 17: Sveriges elanvändning per sektor 1970–2012, TWh</t>
  </si>
  <si>
    <t>Tabell 18: Sveriges elproduktion per kraftslag och total elanvändning 1970–2012, TWh</t>
  </si>
  <si>
    <t>Tabell 19: Insatt bränsle för elproduktion exklusive kärnbränsle 1983-2012, GWh</t>
  </si>
  <si>
    <t>Tabell 20: Elhandel med andra länder 2010-2012, GWh/vecka</t>
  </si>
  <si>
    <t>Import till Sverige</t>
  </si>
  <si>
    <t>Export från Sverige</t>
  </si>
  <si>
    <t>Vecka</t>
  </si>
  <si>
    <t>Danmark</t>
  </si>
  <si>
    <t>Finland</t>
  </si>
  <si>
    <t>Norge</t>
  </si>
  <si>
    <t>Tyskland</t>
  </si>
  <si>
    <t>Polen</t>
  </si>
  <si>
    <t>Tabell 21: Installerad elproduktionskapacitet i Sverige per kraftslag 1996–2012, MW</t>
  </si>
  <si>
    <t>Figur 16 i Energiläget 2013</t>
  </si>
  <si>
    <t>Årsmedelvärde Sverige/SE3</t>
  </si>
  <si>
    <t>Månadsmedel-värde System</t>
  </si>
  <si>
    <t>Årsmedelvär-de System</t>
  </si>
  <si>
    <t>Månadsmedelvär-de Sverige/SE3</t>
  </si>
  <si>
    <t>Tabell 22: Spotpriser på Nord Pool, månadsmedelvärde och årsmedelvärde i systempris och i prisområde Sverige/SE3 januari 1996–maj 2013, öre/kWh</t>
  </si>
  <si>
    <t>Biobränsle</t>
  </si>
  <si>
    <t>Sol</t>
  </si>
  <si>
    <t>Tabell 23: Elproduktion per kraftslag i elcertifikatsystemet  2003–2012, GWh</t>
  </si>
  <si>
    <t>Tabell 24: Användning av fjärrvärme 1970–2011, TWh</t>
  </si>
  <si>
    <t>Figur 18 i Energiläget 2013</t>
  </si>
  <si>
    <t>Tabell 25: Tillförd energi för fjärrvärmeproduktion 1970–2011, TWh</t>
  </si>
  <si>
    <t>Tabell 26: Levererad fjärrkyla 1992–2012, GWh</t>
  </si>
  <si>
    <t>Figur 20 i Energiläget 2013</t>
  </si>
  <si>
    <t>Bostäder</t>
  </si>
  <si>
    <t>Biobränslen för elproduktion</t>
  </si>
  <si>
    <t>Biobränsle för värmeproduktion</t>
  </si>
  <si>
    <t>Torv för el- och värmeproduktion</t>
  </si>
  <si>
    <t>Driftsel</t>
  </si>
  <si>
    <t>Tabell 4: Energianvändning i bostads- och servicesektorn 1970–2011, TWh</t>
  </si>
  <si>
    <t>Tabell 7: Energianvändning i industrisektorn 1970–2011, TWh</t>
  </si>
  <si>
    <t>Tabell 8: Industrins energianvändning per bransch 1990–2011, TWh</t>
  </si>
  <si>
    <t>Tabell 9: Energipriser för industrisektorn 1986-2012, öre/kWh</t>
  </si>
  <si>
    <t>Tabell 15: Användning av biodrivmedel i transportsektorn 2000–2012, TWh</t>
  </si>
  <si>
    <t>Tabell 16: Drivmedelspriser 1980-2012, SEK/liter, fasta priser 2012 års nivå</t>
  </si>
  <si>
    <t>Tabell 27: Användning av biobränslen och torv per sektor 1980-2011, TWh</t>
  </si>
  <si>
    <t>Tabell 28: Användning av biobränsle och torv för el- och värmeproduktion 2004-2011, TWh</t>
  </si>
  <si>
    <t>Förädlat trädbränsle</t>
  </si>
  <si>
    <t>Oförädlat trädbränsle</t>
  </si>
  <si>
    <t>Tabell 29: Användning av oförädlat- och förädlat trädbränsle i bostads- och servicesektorn , 1997-2011, TWh</t>
  </si>
  <si>
    <t>Figur 24 i Energiläget 2013</t>
  </si>
  <si>
    <t>Tabell 30: Priser på trädbränsle och torv för värmeverk 1993-2012, SEK/MWh</t>
  </si>
  <si>
    <t>Tabell 32: Tillförsel av pellets till den svenska marknaden 1997-2012, TWh</t>
  </si>
  <si>
    <t>Tabell 33: Fördelning av råvaror för HVO som använts i Sverige 2012</t>
  </si>
  <si>
    <t>Råtallolja</t>
  </si>
  <si>
    <t>Vegetabilisk eller animalisk avfallsolja</t>
  </si>
  <si>
    <t>Avfall från slakteri</t>
  </si>
  <si>
    <t>Palmolja</t>
  </si>
  <si>
    <t>Figur 25 i Energiläget 2013</t>
  </si>
  <si>
    <t>Tabell 34: Fördelning av råvarans ursprungsland för FAME som använts i Sverige 2012</t>
  </si>
  <si>
    <t>Litauen</t>
  </si>
  <si>
    <t>Storbritannien</t>
  </si>
  <si>
    <t>Australien</t>
  </si>
  <si>
    <t>Bulgarien</t>
  </si>
  <si>
    <t>Tabell 35: Fördelning av råvarans ursprungsland för HVO som använts i Sverige 2012</t>
  </si>
  <si>
    <t>Nederländerna</t>
  </si>
  <si>
    <t>Indonesien</t>
  </si>
  <si>
    <t>Malaysia</t>
  </si>
  <si>
    <t>Uruguay</t>
  </si>
  <si>
    <t>Övriga råvaror</t>
  </si>
  <si>
    <t>Ungern</t>
  </si>
  <si>
    <t>Tabell 38: Sveriges totala produktion av biogas per anläggningskategori 2005–2011, GWh</t>
  </si>
  <si>
    <t>Deponier</t>
  </si>
  <si>
    <t>Total produktion</t>
  </si>
  <si>
    <t>Figur 30 i Energiläget 2013</t>
  </si>
  <si>
    <t>Samrötnings-anläggningar</t>
  </si>
  <si>
    <t>Avloppsre-ningsverk</t>
  </si>
  <si>
    <t>Industrian-läggningar</t>
  </si>
  <si>
    <t>Gårdsbioan-läggningar</t>
  </si>
  <si>
    <t>Tabell 39: Priser på råolja 1976–2012, USD/fat</t>
  </si>
  <si>
    <t>Dubai</t>
  </si>
  <si>
    <t>Brent</t>
  </si>
  <si>
    <t>WTI</t>
  </si>
  <si>
    <t>Figur 31 i Energiläget 2013</t>
  </si>
  <si>
    <t>Figur 32 i Energiläget 2013</t>
  </si>
  <si>
    <t>Tabell 41: Svensk nettoimport av råolja och oljeprodukter fördelade på
ursprungsländer 1972–2012, miljoner ton</t>
  </si>
  <si>
    <t>Figur 33 i Energiläget 2013</t>
  </si>
  <si>
    <t xml:space="preserve">Övriga Mellanöstern  </t>
  </si>
  <si>
    <t>Danmark, Norge, Storbritannien</t>
  </si>
  <si>
    <t>Asien: LNG Japan</t>
  </si>
  <si>
    <t>Spot+långtidskontrakt: genomsnittlig tysk import</t>
  </si>
  <si>
    <t>Europeisk spot: UK NBP</t>
  </si>
  <si>
    <t>US spot: Henry Hub</t>
  </si>
  <si>
    <t>Tabell 43: Användning av naturgas i Sverige 1983–2011, TWh</t>
  </si>
  <si>
    <t>Figur 35 i Energiläget</t>
  </si>
  <si>
    <t>Asien</t>
  </si>
  <si>
    <t>Figur 36 i Energiläget 2013</t>
  </si>
  <si>
    <t>Europa</t>
  </si>
  <si>
    <t>Tabell 44:  Kolpriser i Europa, USA och Asien 1998–2012, USD/ton</t>
  </si>
  <si>
    <t>Tabell 45: Användning av energikol i Sverige 1985–2011, 1 000 ton</t>
  </si>
  <si>
    <t>Tabell 46: Växthusgasutsläpp per capita 1990-2005 och prognos fram till år 2050 för att kunna nå ett tvågradersmål</t>
  </si>
  <si>
    <t>Världen</t>
  </si>
  <si>
    <t>Kina</t>
  </si>
  <si>
    <t>Andel förnybar energi</t>
  </si>
  <si>
    <t>Värme, kyla, industri m.m</t>
  </si>
  <si>
    <t>Omvandlings- och dist-ributionsförluster, exkl. kärnkraft</t>
  </si>
  <si>
    <r>
      <t>Utrikes transporter och användning för icke-energiändamål</t>
    </r>
    <r>
      <rPr>
        <vertAlign val="superscript"/>
        <sz val="10"/>
        <color indexed="8"/>
        <rFont val="Calibri"/>
        <family val="2"/>
      </rPr>
      <t>3</t>
    </r>
  </si>
  <si>
    <r>
      <t>Vattenkraft, brutto</t>
    </r>
    <r>
      <rPr>
        <vertAlign val="superscript"/>
        <sz val="10"/>
        <rFont val="Calibri"/>
        <family val="2"/>
      </rPr>
      <t>1</t>
    </r>
  </si>
  <si>
    <t>Biobräns-len och torv</t>
  </si>
  <si>
    <t>Värmepum-par i fjärr-värmeverk</t>
  </si>
  <si>
    <t>Råolja och oljepro-dukter</t>
  </si>
  <si>
    <t>Tabell 3: Sveriges totala energitillförsel exklusive nettoelexport 1970-2011, TWh</t>
  </si>
  <si>
    <t>Biobränslen och torv</t>
  </si>
  <si>
    <t>Totalt, normal-årskorrigerat</t>
  </si>
  <si>
    <t>Oljepris, Hushåll eldningsolja 1</t>
  </si>
  <si>
    <t>Verkstads-industri</t>
  </si>
  <si>
    <t>Diesel/Eo 1</t>
  </si>
  <si>
    <t>Anm. Torv samredovisas med biobränsle även om den egentligen inte betraktas som förnybar. Det bör noteras att utvecklingen de senaste två åren framförallt är en produkt av ovanligt kalla vintrar. Detta gäller särskilt för 2010.</t>
  </si>
  <si>
    <t>Massaindust-rins övriga bi-produkter</t>
  </si>
  <si>
    <t>Källa: Årlig energibalans. EN20. Energimyndigheten.</t>
  </si>
  <si>
    <t>Källa: Årliga energibalanser. EN20. Energimyndigheten.</t>
  </si>
  <si>
    <t>Källa: Årlig energibalans. EN20. Energistatistik för bostadsbyggnader och lokaler. EN16. Energistatistik för småhus, flerbostadshus och lokaler. EN0112. Energimyndigheten.</t>
  </si>
  <si>
    <t>Källa: Årliga energibalanse EN20. Energimyndigheten.</t>
  </si>
  <si>
    <t>Källa: Energiindikatorer 2013. ER2013:05. Energimyndigheten.</t>
  </si>
  <si>
    <t>Källa: Årliga och kvartalsvisa energibalanser. EN20. Energimyndigheten.</t>
  </si>
  <si>
    <t>Källa: Elåret 2012. Svensk Energi.</t>
  </si>
  <si>
    <t>Källa: Svenska Kraftnäts kontoföringssystem Cesar. Energimyndigheten.</t>
  </si>
  <si>
    <t>Källa: Trädbränsle- och torvpriser. EN0307. Energimyndigheten.</t>
  </si>
  <si>
    <t>Källa: Hållbara biodrivmedel och flytande biobränslen 2012. ET2013:06. Energimyndigheten.</t>
  </si>
  <si>
    <t>Källa: Produktion och användning av biogas. Energimyndigheten och Energigas Sverige.</t>
  </si>
  <si>
    <t>Källa: Statistical Review of World Energy 2013. British Petroleum.</t>
  </si>
  <si>
    <t>Källa: Månatlig bränsle-, gas- och lagerstatistik. EN0107. Energimyndigheten.</t>
  </si>
  <si>
    <t>Källa: UN population statistics och National communication. UNFCCC. FN.</t>
  </si>
  <si>
    <t>Tabell 47: Andel förnybar energianvändning i Sverige 1990-2011 och i olika sektorer 2005-2011, procent</t>
  </si>
  <si>
    <t>Energitillförsel och energianvändning i Sverige år 2011, TWh</t>
  </si>
  <si>
    <t>Sveriges totala energianvändning 1970–2011, TWh</t>
  </si>
  <si>
    <t>Sveriges totala energitillförsel exklusive nettoelexport 1970-2011, TWh</t>
  </si>
  <si>
    <t>Energianvändning i bostads- och servicesektorn 1970–2011, TWh</t>
  </si>
  <si>
    <t>Temperaturkorrigerad elanvändning i bostads- och servicesektorn 1970–2011, TWh</t>
  </si>
  <si>
    <t xml:space="preserve">Energipriser för bostads- och servicesektorn 1996-2012, öre/kWh </t>
  </si>
  <si>
    <t>Energianvändning i industrisektorn 1970–2011, TWh</t>
  </si>
  <si>
    <t>Industrins energianvändning per bransch 1990–2011, TWh</t>
  </si>
  <si>
    <t>Energipriser för industrisektorn 1986-2012, öre/kWh</t>
  </si>
  <si>
    <t>Energianvändning i transportsektorn inklusive utrikes transporter 1970–2011, TWh</t>
  </si>
  <si>
    <t>Användning av biodrivmedel i transportsektorn 2000–2012, TWh</t>
  </si>
  <si>
    <t>Drivmedelspriser 1980-2012, SEK/liter, fasta priser 2012 års nivå</t>
  </si>
  <si>
    <t>Sveriges elanvändning per sektor 1970–2012, TWh</t>
  </si>
  <si>
    <t>Sveriges elproduktion per kraftslag och total elanvändning 1970–2012, TWh</t>
  </si>
  <si>
    <t>Insatt bränsle för elproduktion exklusive kärnbränsle 1983-2012, GWh</t>
  </si>
  <si>
    <t>Elhandel med andra länder 2010–2012, GWh/vecka</t>
  </si>
  <si>
    <t>Installerad elproduktionskapacitet i Sverige per kraftslag 1996–2012, MW</t>
  </si>
  <si>
    <t>Spotpriser Nord Pool, månads- och årsmedelvärde i systempris och i prisområde Sverige/SE3 januari 1996–maj 2013, öre/kWh</t>
  </si>
  <si>
    <t>Elproduktion i elcertifikatsystemet 2003–2012, GWh</t>
  </si>
  <si>
    <t>Användning av fjärrvärme 1970–2011, TWh</t>
  </si>
  <si>
    <t>Tillförd energi för fjärrvärmeproduktion 1970–2011, TWh</t>
  </si>
  <si>
    <t>Levererad fjärrkyla 1992–2012, GWh</t>
  </si>
  <si>
    <t>Användning av biobränslen och torv per sektor 1980-2011, TWh</t>
  </si>
  <si>
    <t>Användning av biobränslen och torv för el- och värmeproduktion 2004-2011, TWh</t>
  </si>
  <si>
    <t>Användning av oförädlat och förädlat trädbränsle i bostads- och servicesektorn 1997–2011, TWh</t>
  </si>
  <si>
    <t>Priser på trädbränsle och torv för värmeverk 1993-2012, SEK/MWh</t>
  </si>
  <si>
    <t>Användning av biobränslen, torv och avfall i industrin 1980–2010, TWh</t>
  </si>
  <si>
    <t>Tillförsel av pellets till den svenska marknaden 1997-2012, TWh</t>
  </si>
  <si>
    <t>Fördelning av råvaror för HVO som använts i Sverige 2012</t>
  </si>
  <si>
    <t>Fördelning av råvarans ursprungsland för FAME som använts i Sverige 2012</t>
  </si>
  <si>
    <t>Fördelning av råvarans ursprungsland för HVO som använts i Sverige 2012</t>
  </si>
  <si>
    <t>Fördelning av råvaror för etanol som använts i Sverige 2012</t>
  </si>
  <si>
    <t>Fördelning av råvarans ursprungsland för etanol som använts i Sverige 2012</t>
  </si>
  <si>
    <t>Sveriges totala produktion av biogas per anläggningskategori 2005-2011, GWh</t>
  </si>
  <si>
    <t>Priser på råolja 1976–2012, USD/fat</t>
  </si>
  <si>
    <r>
      <t>Tabell 40: Användning av oljeprodukter i Sverige, inklusive utrikes sjöfart 1970-2011, miljoner m</t>
    </r>
    <r>
      <rPr>
        <b/>
        <vertAlign val="superscript"/>
        <sz val="12"/>
        <rFont val="Calibri"/>
        <family val="2"/>
      </rPr>
      <t>3</t>
    </r>
  </si>
  <si>
    <t>Användning av oljeprodukter i Sverige, inklusive utrikes sjöfart 1970-2011, miljoner m3</t>
  </si>
  <si>
    <t>Svenska nettoimport av råolja och oljeprodukter fördelade på ursprungsländer 1972–2012, miljoner ton</t>
  </si>
  <si>
    <t>Användning av naturgas i Sverige 1983–2011, TWh</t>
  </si>
  <si>
    <t>Kolpriser i Europa, USA och Asien 1998-2012, USD/ton</t>
  </si>
  <si>
    <t>Användning av energikol i Sverige 1985–2011, 1 000 ton</t>
  </si>
  <si>
    <t>Växthusgasutsläpp per capita 1990-2005 och prognos fram till 2050 för att kunna nå ett tvågradersmål</t>
  </si>
  <si>
    <t xml:space="preserve">Andel förnybar energianvändning i Sverige 1990-2011 och i olika sektorer 2005-2011, procent </t>
  </si>
  <si>
    <t>Industrins elanvändning per bransch 1990–2011, uttryckt i TWh</t>
  </si>
  <si>
    <r>
      <t xml:space="preserve">                3 </t>
    </r>
    <r>
      <rPr>
        <sz val="10"/>
        <rFont val="Calibri"/>
        <family val="2"/>
      </rPr>
      <t>Nettoimport av el räknas som tillförsel.</t>
    </r>
  </si>
  <si>
    <r>
      <t xml:space="preserve">                2</t>
    </r>
    <r>
      <rPr>
        <sz val="10"/>
        <rFont val="Calibri"/>
        <family val="2"/>
      </rPr>
      <t xml:space="preserve"> Kärnkraft redovisas brutto, det vill säga som tillförd kärnbränsleenergi enligt FN/ECE:s riktlinjer.</t>
    </r>
  </si>
  <si>
    <r>
      <rPr>
        <vertAlign val="superscript"/>
        <sz val="10"/>
        <rFont val="Calibri"/>
        <family val="2"/>
      </rPr>
      <t xml:space="preserve">               2</t>
    </r>
    <r>
      <rPr>
        <sz val="10"/>
        <rFont val="Calibri"/>
        <family val="2"/>
      </rPr>
      <t xml:space="preserve"> Enligt den metod som används av FN/ECE för att beräkna tillförseln från kärnkraften.</t>
    </r>
  </si>
  <si>
    <r>
      <rPr>
        <vertAlign val="superscript"/>
        <sz val="10"/>
        <rFont val="Calibri"/>
        <family val="2"/>
      </rPr>
      <t xml:space="preserve">               3</t>
    </r>
    <r>
      <rPr>
        <sz val="10"/>
        <rFont val="Calibri"/>
        <family val="2"/>
      </rPr>
      <t xml:space="preserve"> Från år 1990 ingår utrikes flyg i posten.</t>
    </r>
  </si>
  <si>
    <r>
      <t xml:space="preserve">                2</t>
    </r>
    <r>
      <rPr>
        <sz val="10"/>
        <rFont val="Calibri"/>
        <family val="2"/>
      </rPr>
      <t xml:space="preserve"> Enligt den metod som används av FN/ECE för att beräkna tillförseln från kärnkraften.</t>
    </r>
  </si>
  <si>
    <r>
      <t>Källa</t>
    </r>
    <r>
      <rPr>
        <sz val="10"/>
        <color theme="1"/>
        <rFont val="Calibri"/>
        <family val="2"/>
        <scheme val="minor"/>
      </rPr>
      <t>: Sveriges officiella statistik. EN0302. EN0304. EN0104. PR14. Energimyndigheten. www.spbi.se/statistik/priser. SPBI.</t>
    </r>
  </si>
  <si>
    <t>Källa: Energimyndigheten. SCB. Eurostat. SPBI.</t>
  </si>
  <si>
    <t>Källa: Energiindikatorer 2013. ER2013:05. Energimyndigheten. Energigas Sverige.</t>
  </si>
  <si>
    <t>Källa: Nord Pool Spot.</t>
  </si>
  <si>
    <t>Källa: Årliga energibalanser. EN20. Energimyndigheten. www.pelletsforbundet.se. Pelletsförbundet.</t>
  </si>
  <si>
    <t>Källa: Energimyndigheten. SCB.</t>
  </si>
  <si>
    <t>Källa: Pelletsindustrins Riksförbund (PIR).</t>
  </si>
  <si>
    <t>Källa: Energimyndigheten. Eurostat.</t>
  </si>
  <si>
    <t>Tabell 5: Temperaturkorrigerad elanvändning i bostads- och servicesektorn 1970–2011, TWh</t>
  </si>
  <si>
    <t>Användarsektorer</t>
  </si>
  <si>
    <t>Bostads- och servicesektorn</t>
  </si>
  <si>
    <t>Industrisektorn</t>
  </si>
  <si>
    <t>Transportsektorn</t>
  </si>
  <si>
    <t>Tabell 36: Fördelning av råvaror för etanol som använts i Sverige 2012</t>
  </si>
  <si>
    <t>Tabell 37: Fördelning av råvarans ursprungsland för etanol som använts i Svergie 2012</t>
  </si>
  <si>
    <t>Genomsnittliga naturgaspriser i Europa, USA och Asien, 1996-2012, USD/MMBTU</t>
  </si>
  <si>
    <t>Tabell 42: Genomsnittliga naturgaspriser i Europa, USA och Asien 1996-2012, USD/MMBTU</t>
  </si>
  <si>
    <r>
      <rPr>
        <i/>
        <sz val="11"/>
        <color theme="1"/>
        <rFont val="Calibri"/>
        <family val="2"/>
        <scheme val="minor"/>
      </rPr>
      <t>Energiläget i siffror</t>
    </r>
    <r>
      <rPr>
        <sz val="11"/>
        <color theme="1"/>
        <rFont val="Calibri"/>
        <family val="2"/>
        <scheme val="minor"/>
      </rPr>
      <t xml:space="preserve"> är en statistikbilaga till publikationen </t>
    </r>
    <r>
      <rPr>
        <i/>
        <sz val="11"/>
        <color theme="1"/>
        <rFont val="Calibri"/>
        <family val="2"/>
        <scheme val="minor"/>
      </rPr>
      <t>Energiläget</t>
    </r>
    <r>
      <rPr>
        <sz val="11"/>
        <color theme="1"/>
        <rFont val="Calibri"/>
        <family val="2"/>
        <scheme val="minor"/>
      </rPr>
      <t xml:space="preserve">. Samtliga figurer i </t>
    </r>
    <r>
      <rPr>
        <i/>
        <sz val="11"/>
        <color theme="1"/>
        <rFont val="Calibri"/>
        <family val="2"/>
        <scheme val="minor"/>
      </rPr>
      <t>Energiläget</t>
    </r>
    <r>
      <rPr>
        <sz val="11"/>
        <color theme="1"/>
        <rFont val="Calibri"/>
        <family val="2"/>
        <scheme val="minor"/>
      </rPr>
      <t xml:space="preserve"> är inkluderade samt även extra figurtabeller. Innehållsförteckningen nedan visar vilken tabell som motsvarar vilken figur i </t>
    </r>
    <r>
      <rPr>
        <i/>
        <sz val="11"/>
        <color theme="1"/>
        <rFont val="Calibri"/>
        <family val="2"/>
        <scheme val="minor"/>
      </rPr>
      <t>Energiläget</t>
    </r>
    <r>
      <rPr>
        <sz val="11"/>
        <color theme="1"/>
        <rFont val="Calibri"/>
        <family val="2"/>
        <scheme val="minor"/>
      </rPr>
      <t xml:space="preserve">. </t>
    </r>
  </si>
  <si>
    <t>Biodiesel och etanol</t>
  </si>
  <si>
    <t>Källa: EN20. EN31. Energimyndigheten.</t>
  </si>
  <si>
    <t>Källa: EN20. Energimyndigheten.</t>
  </si>
  <si>
    <t>Källa: Veckostatistik Kraftläget, Svensk Energi</t>
  </si>
  <si>
    <t>Förnybara drivmedel1</t>
  </si>
  <si>
    <t>Anm.  1 År 1999 redovisas enbart etanol, resterande år ingår etanol,  FAME och biogas. 2011 redovisas också HVO.</t>
  </si>
  <si>
    <t>Källa: SPBI. SCB. Energimyndighetens bearbetning.</t>
  </si>
  <si>
    <t>Tabell 10: Industrins specifika oljeanvändning 1993–2011, kWh per krona förädlingsvärde i 2012 års priser</t>
  </si>
  <si>
    <t xml:space="preserve">Tabell 11: Industrins specifika elanvändning 1993–2011, kWh per krona förädlingsvärde i 2012 års priser                                                  </t>
  </si>
  <si>
    <t>Industrins specifika biobränsleanvändning, 1993-2011, i 2012 års priser, uttryckt i kWh per krona förädlingsvärde</t>
  </si>
  <si>
    <t xml:space="preserve">Industrins specifika oljeanvändning, 1993–2011, i 2012 års priser, uttryckt i kWh per krona förädlingsvärde </t>
  </si>
  <si>
    <t>Industrins specifika elanvändning, 1993–2011, i 2012 års priser, uttryckt i kWh per krona förädlingsvärde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</si>
</sst>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0\ &quot;kr&quot;;[Red]\-#,##0\ &quot;kr&quot;"/>
    <numFmt numFmtId="43" formatCode="_-* #,##0.00\ _k_r_-;\-* #,##0.00\ _k_r_-;_-* &quot;-&quot;??\ _k_r_-;_-@_-"/>
    <numFmt numFmtId="164" formatCode="0.0"/>
    <numFmt numFmtId="165" formatCode="0.000"/>
    <numFmt numFmtId="166" formatCode="0.0000"/>
    <numFmt numFmtId="167" formatCode="#,##0.0"/>
    <numFmt numFmtId="168" formatCode="#,##0;[Red]&quot;-&quot;#,##0"/>
    <numFmt numFmtId="169" formatCode="yyyy;@"/>
    <numFmt numFmtId="170" formatCode="0.0%"/>
    <numFmt numFmtId="171" formatCode="[$-41D]mmm/yy;@"/>
  </numFmts>
  <fonts count="138">
    <font>
      <sz val="11"/>
      <color theme="1"/>
      <name val="Calibri"/>
      <family val="2"/>
      <scheme val="minor"/>
    </font>
    <font>
      <sz val="10"/>
      <name val="Arial"/>
      <family val="2"/>
    </font>
    <font>
      <b/>
      <sz val="12"/>
      <name val="Calibri"/>
      <family val="2"/>
    </font>
    <font>
      <sz val="10"/>
      <color indexed="8"/>
      <name val="Calibri"/>
      <family val="2"/>
    </font>
    <font>
      <b/>
      <sz val="10"/>
      <name val="Calibri"/>
      <family val="2"/>
    </font>
    <font>
      <sz val="10"/>
      <name val="Calibri"/>
      <family val="2"/>
    </font>
    <font>
      <vertAlign val="superscript"/>
      <sz val="10"/>
      <name val="Calibri"/>
      <family val="2"/>
    </font>
    <font>
      <sz val="9"/>
      <name val="Geneva"/>
      <family val="2"/>
    </font>
    <font>
      <sz val="11"/>
      <color indexed="8"/>
      <name val="Calibri"/>
      <family val="2"/>
    </font>
    <font>
      <sz val="11"/>
      <color indexed="8"/>
      <name val="Calibri"/>
      <family val="2"/>
      <charset val="238"/>
    </font>
    <font>
      <sz val="11"/>
      <color indexed="9"/>
      <name val="Calibri"/>
      <family val="2"/>
    </font>
    <font>
      <sz val="11"/>
      <color indexed="9"/>
      <name val="Calibri"/>
      <family val="2"/>
      <charset val="238"/>
    </font>
    <font>
      <b/>
      <sz val="11"/>
      <color indexed="63"/>
      <name val="Calibri"/>
      <family val="2"/>
      <charset val="238"/>
    </font>
    <font>
      <sz val="11"/>
      <color indexed="20"/>
      <name val="Calibri"/>
      <family val="2"/>
    </font>
    <font>
      <b/>
      <sz val="11"/>
      <color indexed="52"/>
      <name val="Calibri"/>
      <family val="2"/>
      <charset val="238"/>
    </font>
    <font>
      <b/>
      <sz val="11"/>
      <color indexed="52"/>
      <name val="Calibri"/>
      <family val="2"/>
    </font>
    <font>
      <b/>
      <sz val="11"/>
      <color indexed="9"/>
      <name val="Calibri"/>
      <family val="2"/>
    </font>
    <font>
      <sz val="11"/>
      <color indexed="62"/>
      <name val="Calibri"/>
      <family val="2"/>
      <charset val="238"/>
    </font>
    <font>
      <b/>
      <sz val="11"/>
      <color indexed="8"/>
      <name val="Calibri"/>
      <family val="2"/>
      <charset val="238"/>
    </font>
    <font>
      <i/>
      <sz val="11"/>
      <color indexed="23"/>
      <name val="Calibri"/>
      <family val="2"/>
      <charset val="238"/>
    </font>
    <font>
      <i/>
      <sz val="11"/>
      <color indexed="23"/>
      <name val="Calibri"/>
      <family val="2"/>
    </font>
    <font>
      <sz val="11"/>
      <color indexed="17"/>
      <name val="Calibri"/>
      <family val="2"/>
    </font>
    <font>
      <sz val="11"/>
      <color indexed="17"/>
      <name val="Calibri"/>
      <family val="2"/>
      <charset val="238"/>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sz val="11"/>
      <color indexed="20"/>
      <name val="Calibri"/>
      <family val="2"/>
      <charset val="238"/>
    </font>
    <font>
      <b/>
      <sz val="18"/>
      <color indexed="56"/>
      <name val="Cambria"/>
      <family val="2"/>
    </font>
    <font>
      <b/>
      <sz val="11"/>
      <color indexed="8"/>
      <name val="Calibri"/>
      <family val="2"/>
    </font>
    <font>
      <sz val="10"/>
      <name val="MS Sans Serif"/>
      <family val="2"/>
    </font>
    <font>
      <sz val="11"/>
      <color indexed="10"/>
      <name val="Calibri"/>
      <family val="2"/>
      <charset val="238"/>
    </font>
    <font>
      <sz val="11"/>
      <color indexed="10"/>
      <name val="Calibri"/>
      <family val="2"/>
    </font>
    <font>
      <sz val="11"/>
      <color indexed="5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vertAlign val="superscript"/>
      <sz val="10"/>
      <color indexed="8"/>
      <name val="Calibri"/>
      <family val="2"/>
    </font>
    <font>
      <vertAlign val="superscript"/>
      <sz val="10"/>
      <color indexed="10"/>
      <name val="Calibri"/>
      <family val="2"/>
    </font>
    <font>
      <sz val="10"/>
      <name val="Calibri"/>
      <family val="2"/>
    </font>
    <font>
      <b/>
      <sz val="10"/>
      <name val="Calibri"/>
      <family val="2"/>
    </font>
    <font>
      <sz val="8"/>
      <name val="Arial"/>
      <family val="2"/>
    </font>
    <font>
      <sz val="9"/>
      <name val="Geneva"/>
      <family val="2"/>
    </font>
    <font>
      <b/>
      <sz val="12"/>
      <name val="Geneva"/>
      <family val="2"/>
    </font>
    <font>
      <sz val="12"/>
      <name val="Geneva"/>
      <family val="2"/>
    </font>
    <font>
      <b/>
      <vertAlign val="superscript"/>
      <sz val="12"/>
      <name val="Calibri"/>
      <family val="2"/>
    </font>
    <font>
      <sz val="10"/>
      <name val="Verdana"/>
      <family val="2"/>
    </font>
    <font>
      <sz val="10"/>
      <name val="Arial"/>
      <family val="2"/>
    </font>
    <font>
      <b/>
      <sz val="12"/>
      <name val="Geneva"/>
      <family val="2"/>
    </font>
    <font>
      <sz val="12"/>
      <name val="Geneva"/>
      <family val="2"/>
    </font>
    <font>
      <i/>
      <sz val="11"/>
      <name val="Geneva"/>
      <family val="2"/>
    </font>
    <font>
      <b/>
      <sz val="9"/>
      <name val="Times New Roman"/>
      <family val="1"/>
    </font>
    <font>
      <sz val="14"/>
      <color indexed="50"/>
      <name val="Arial"/>
      <family val="2"/>
    </font>
    <font>
      <sz val="6"/>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u/>
      <sz val="8"/>
      <color indexed="12"/>
      <name val="Arial"/>
      <family val="2"/>
    </font>
    <font>
      <sz val="9"/>
      <name val="Times New Roman"/>
      <family val="1"/>
    </font>
    <font>
      <b/>
      <sz val="18"/>
      <color indexed="62"/>
      <name val="Cambria"/>
      <family val="2"/>
    </font>
    <font>
      <b/>
      <vertAlign val="superscript"/>
      <sz val="10"/>
      <name val="Calibri"/>
      <family val="2"/>
    </font>
    <font>
      <b/>
      <sz val="12"/>
      <name val="Arial"/>
      <family val="2"/>
    </font>
    <font>
      <sz val="12"/>
      <name val="Geneva"/>
    </font>
    <font>
      <b/>
      <sz val="12"/>
      <name val="Geneva"/>
    </font>
    <font>
      <sz val="11"/>
      <color theme="1"/>
      <name val="Calibri"/>
      <family val="2"/>
      <scheme val="minor"/>
    </font>
    <font>
      <u/>
      <sz val="11"/>
      <color theme="10"/>
      <name val="Calibri"/>
      <family val="2"/>
      <scheme val="minor"/>
    </font>
    <font>
      <sz val="9"/>
      <color theme="1"/>
      <name val="Arial"/>
      <family val="2"/>
    </font>
    <font>
      <b/>
      <sz val="11"/>
      <color theme="1"/>
      <name val="Calibri"/>
      <family val="2"/>
      <scheme val="minor"/>
    </font>
    <font>
      <sz val="11"/>
      <color rgb="FFFF0000"/>
      <name val="Calibri"/>
      <family val="2"/>
      <scheme val="minor"/>
    </font>
    <font>
      <sz val="10"/>
      <color theme="1"/>
      <name val="Calibri"/>
      <family val="2"/>
      <scheme val="minor"/>
    </font>
    <font>
      <b/>
      <sz val="10"/>
      <name val="Calibri"/>
      <family val="2"/>
      <scheme val="minor"/>
    </font>
    <font>
      <sz val="10"/>
      <name val="Calibri"/>
      <family val="2"/>
      <scheme val="minor"/>
    </font>
    <font>
      <b/>
      <sz val="12"/>
      <name val="Calibri"/>
      <family val="2"/>
      <scheme val="minor"/>
    </font>
    <font>
      <i/>
      <sz val="10"/>
      <name val="Calibri"/>
      <family val="2"/>
      <scheme val="minor"/>
    </font>
    <font>
      <vertAlign val="superscript"/>
      <sz val="10"/>
      <name val="Calibri"/>
      <family val="2"/>
      <scheme val="minor"/>
    </font>
    <font>
      <b/>
      <sz val="10"/>
      <color theme="1"/>
      <name val="Calibri"/>
      <family val="2"/>
      <scheme val="minor"/>
    </font>
    <font>
      <b/>
      <i/>
      <sz val="12"/>
      <name val="Calibri"/>
      <family val="2"/>
      <scheme val="minor"/>
    </font>
    <font>
      <sz val="12"/>
      <name val="Calibri"/>
      <family val="2"/>
      <scheme val="minor"/>
    </font>
    <font>
      <sz val="10"/>
      <color rgb="FFFF0000"/>
      <name val="Calibri"/>
      <family val="2"/>
      <scheme val="minor"/>
    </font>
    <font>
      <b/>
      <sz val="10"/>
      <color rgb="FFFF0000"/>
      <name val="Calibri"/>
      <family val="2"/>
      <scheme val="minor"/>
    </font>
    <font>
      <b/>
      <sz val="16"/>
      <color theme="1"/>
      <name val="Calibri"/>
      <family val="2"/>
      <scheme val="minor"/>
    </font>
    <font>
      <b/>
      <sz val="14"/>
      <color theme="1"/>
      <name val="Calibri"/>
      <family val="2"/>
      <scheme val="minor"/>
    </font>
    <font>
      <i/>
      <sz val="12"/>
      <color rgb="FFFF0000"/>
      <name val="Geneva"/>
      <family val="2"/>
    </font>
    <font>
      <sz val="12"/>
      <color rgb="FFFF0000"/>
      <name val="Geneva"/>
      <family val="2"/>
    </font>
    <font>
      <b/>
      <sz val="12"/>
      <color rgb="FFFF0000"/>
      <name val="Geneva"/>
      <family val="2"/>
    </font>
    <font>
      <b/>
      <sz val="11"/>
      <color rgb="FF000000"/>
      <name val="Calibri"/>
      <family val="2"/>
    </font>
    <font>
      <b/>
      <sz val="11"/>
      <name val="Calibri"/>
      <family val="2"/>
      <scheme val="minor"/>
    </font>
    <font>
      <sz val="10"/>
      <color rgb="FF000000"/>
      <name val="Calibri"/>
      <family val="2"/>
    </font>
    <font>
      <sz val="10"/>
      <color theme="3" tint="-0.249977111117893"/>
      <name val="Calibri"/>
      <family val="2"/>
      <scheme val="minor"/>
    </font>
    <font>
      <b/>
      <sz val="10"/>
      <color rgb="FF000000"/>
      <name val="Calibri"/>
      <family val="2"/>
    </font>
    <font>
      <sz val="11"/>
      <name val="Calibri"/>
      <family val="2"/>
      <scheme val="minor"/>
    </font>
    <font>
      <b/>
      <sz val="12"/>
      <color theme="1"/>
      <name val="Calibri"/>
      <family val="2"/>
      <scheme val="minor"/>
    </font>
    <font>
      <b/>
      <sz val="12"/>
      <color theme="3" tint="-0.249977111117893"/>
      <name val="Calibri"/>
      <family val="2"/>
      <scheme val="minor"/>
    </font>
    <font>
      <b/>
      <sz val="12"/>
      <color theme="3" tint="-0.249977111117893"/>
      <name val="Calibri"/>
      <family val="2"/>
    </font>
    <font>
      <sz val="12"/>
      <color theme="3" tint="-0.249977111117893"/>
      <name val="Calibri"/>
      <family val="2"/>
      <scheme val="minor"/>
    </font>
    <font>
      <b/>
      <sz val="10"/>
      <color theme="3" tint="-0.249977111117893"/>
      <name val="Calibri"/>
      <family val="2"/>
      <scheme val="minor"/>
    </font>
    <font>
      <b/>
      <sz val="12"/>
      <color theme="3"/>
      <name val="Calibri"/>
      <family val="2"/>
      <scheme val="minor"/>
    </font>
    <font>
      <sz val="11"/>
      <color rgb="FFC00000"/>
      <name val="Calibri"/>
      <family val="2"/>
      <scheme val="minor"/>
    </font>
    <font>
      <sz val="12"/>
      <color rgb="FFFF0000"/>
      <name val="Times New Roman"/>
      <family val="1"/>
    </font>
    <font>
      <sz val="12"/>
      <color rgb="FFFF0000"/>
      <name val="Geneva"/>
    </font>
    <font>
      <b/>
      <sz val="12"/>
      <color rgb="FFFF0000"/>
      <name val="Geneva"/>
    </font>
    <font>
      <sz val="12"/>
      <color theme="1"/>
      <name val="Calibri"/>
      <family val="2"/>
      <scheme val="minor"/>
    </font>
    <font>
      <b/>
      <sz val="9"/>
      <name val="Geneva"/>
    </font>
    <font>
      <sz val="9"/>
      <name val="Geneva"/>
    </font>
    <font>
      <sz val="10"/>
      <name val="Geneva"/>
    </font>
    <font>
      <i/>
      <sz val="10"/>
      <name val="Arial"/>
      <family val="2"/>
    </font>
    <font>
      <i/>
      <sz val="11"/>
      <color theme="1"/>
      <name val="Calibri"/>
      <family val="2"/>
      <scheme val="minor"/>
    </font>
    <font>
      <i/>
      <sz val="11"/>
      <color rgb="FFFF0000"/>
      <name val="Calibri"/>
      <family val="2"/>
      <scheme val="minor"/>
    </font>
    <font>
      <sz val="12"/>
      <name val="Arial"/>
      <family val="2"/>
    </font>
    <font>
      <i/>
      <sz val="11"/>
      <name val="Geneva"/>
    </font>
    <font>
      <sz val="12"/>
      <color indexed="8"/>
      <name val="Geneva"/>
    </font>
    <font>
      <sz val="12"/>
      <color indexed="10"/>
      <name val="Arial"/>
      <family val="2"/>
    </font>
    <font>
      <sz val="12"/>
      <color indexed="8"/>
      <name val="Arial"/>
      <family val="2"/>
    </font>
    <font>
      <sz val="12"/>
      <color indexed="10"/>
      <name val="Geneva"/>
    </font>
    <font>
      <i/>
      <sz val="12"/>
      <color indexed="10"/>
      <name val="Geneva"/>
    </font>
    <font>
      <i/>
      <sz val="12"/>
      <color indexed="8"/>
      <name val="Arial"/>
      <family val="2"/>
    </font>
    <font>
      <i/>
      <sz val="12"/>
      <name val="Arial"/>
      <family val="2"/>
    </font>
    <font>
      <i/>
      <sz val="11"/>
      <color indexed="8"/>
      <name val="Geneva"/>
    </font>
    <font>
      <sz val="11"/>
      <color indexed="10"/>
      <name val="Geneva"/>
    </font>
    <font>
      <sz val="11"/>
      <name val="Geneva"/>
    </font>
    <font>
      <i/>
      <sz val="12"/>
      <name val="Geneva"/>
    </font>
    <font>
      <i/>
      <sz val="11"/>
      <color indexed="10"/>
      <name val="Geneva"/>
    </font>
    <font>
      <sz val="10"/>
      <color indexed="8"/>
      <name val="Geneva"/>
    </font>
    <font>
      <i/>
      <sz val="10"/>
      <name val="Geneva"/>
    </font>
    <font>
      <u/>
      <sz val="10"/>
      <color theme="1"/>
      <name val="Calibri"/>
      <family val="2"/>
      <scheme val="minor"/>
    </font>
    <font>
      <sz val="9"/>
      <name val="Calibri"/>
      <family val="2"/>
      <scheme val="minor"/>
    </font>
    <font>
      <sz val="10"/>
      <color indexed="8"/>
      <name val="Calibri"/>
      <family val="2"/>
      <scheme val="minor"/>
    </font>
    <font>
      <b/>
      <sz val="10"/>
      <color indexed="8"/>
      <name val="Calibri"/>
      <family val="2"/>
      <scheme val="minor"/>
    </font>
    <font>
      <i/>
      <sz val="11"/>
      <color rgb="FFFF0000"/>
      <name val="Geneva"/>
    </font>
    <font>
      <sz val="11"/>
      <color rgb="FFFF0000"/>
      <name val="Geneva"/>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2"/>
        <bgColor indexed="42"/>
      </patternFill>
    </fill>
    <fill>
      <patternFill patternType="solid">
        <fgColor indexed="27"/>
        <bgColor indexed="27"/>
      </patternFill>
    </fill>
    <fill>
      <patternFill patternType="solid">
        <fgColor indexed="53"/>
      </patternFill>
    </fill>
    <fill>
      <patternFill patternType="solid">
        <fgColor indexed="47"/>
        <bgColor indexed="47"/>
      </patternFill>
    </fill>
    <fill>
      <patternFill patternType="solid">
        <fgColor indexed="26"/>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theme="0"/>
        <bgColor indexed="64"/>
      </patternFill>
    </fill>
    <fill>
      <patternFill patternType="solid">
        <fgColor rgb="FFFDE9D9"/>
        <bgColor indexed="64"/>
      </patternFill>
    </fill>
    <fill>
      <patternFill patternType="solid">
        <fgColor theme="9" tint="0.79998168889431442"/>
        <bgColor theme="9" tint="0.79998168889431442"/>
      </patternFill>
    </fill>
    <fill>
      <patternFill patternType="solid">
        <fgColor rgb="FFFDE9D9"/>
        <bgColor theme="9" tint="0.79998168889431442"/>
      </patternFill>
    </fill>
    <fill>
      <patternFill patternType="solid">
        <fgColor theme="0"/>
        <bgColor theme="9" tint="0.79998168889431442"/>
      </patternFill>
    </fill>
    <fill>
      <patternFill patternType="solid">
        <fgColor rgb="FFFFE9D9"/>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EBF1DE"/>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right/>
      <top/>
      <bottom style="thin">
        <color indexed="5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right style="thin">
        <color indexed="64"/>
      </right>
      <top/>
      <bottom/>
      <diagonal/>
    </border>
    <border>
      <left/>
      <right/>
      <top/>
      <bottom style="thin">
        <color rgb="FFFDE9D9"/>
      </bottom>
      <diagonal/>
    </border>
    <border>
      <left/>
      <right/>
      <top/>
      <bottom style="thin">
        <color rgb="FFFFE9D9"/>
      </bottom>
      <diagonal/>
    </border>
    <border>
      <left/>
      <right/>
      <top style="medium">
        <color rgb="FF76933C"/>
      </top>
      <bottom style="medium">
        <color rgb="FF76933C"/>
      </bottom>
      <diagonal/>
    </border>
  </borders>
  <cellStyleXfs count="16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0"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10" fillId="21" borderId="0" applyNumberFormat="0" applyBorder="0" applyAlignment="0" applyProtection="0"/>
    <xf numFmtId="0" fontId="10" fillId="14"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10" fillId="18" borderId="0" applyNumberFormat="0" applyBorder="0" applyAlignment="0" applyProtection="0"/>
    <xf numFmtId="0" fontId="10" fillId="26" borderId="0" applyNumberFormat="0" applyBorder="0" applyAlignment="0" applyProtection="0"/>
    <xf numFmtId="0" fontId="8" fillId="20" borderId="0" applyNumberFormat="0" applyBorder="0" applyAlignment="0" applyProtection="0"/>
    <xf numFmtId="0" fontId="8" fillId="27" borderId="0" applyNumberFormat="0" applyBorder="0" applyAlignment="0" applyProtection="0"/>
    <xf numFmtId="0" fontId="10" fillId="27"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6" borderId="0" applyNumberFormat="0" applyBorder="0" applyAlignment="0" applyProtection="0"/>
    <xf numFmtId="0" fontId="12" fillId="29" borderId="2" applyNumberFormat="0" applyAlignment="0" applyProtection="0"/>
    <xf numFmtId="0" fontId="13" fillId="3" borderId="0" applyNumberFormat="0" applyBorder="0" applyAlignment="0" applyProtection="0"/>
    <xf numFmtId="0" fontId="14" fillId="29" borderId="3" applyNumberFormat="0" applyAlignment="0" applyProtection="0"/>
    <xf numFmtId="4" fontId="55" fillId="0" borderId="4" applyFill="0" applyBorder="0" applyProtection="0">
      <alignment horizontal="right" vertical="center"/>
    </xf>
    <xf numFmtId="0" fontId="56" fillId="0" borderId="0"/>
    <xf numFmtId="0" fontId="57" fillId="0" borderId="0">
      <alignment horizontal="right"/>
    </xf>
    <xf numFmtId="0" fontId="58" fillId="0" borderId="0"/>
    <xf numFmtId="0" fontId="59" fillId="0" borderId="0"/>
    <xf numFmtId="0" fontId="60" fillId="0" borderId="0"/>
    <xf numFmtId="0" fontId="61" fillId="0" borderId="5" applyNumberFormat="0" applyAlignment="0"/>
    <xf numFmtId="0" fontId="62" fillId="0" borderId="0" applyAlignment="0">
      <alignment horizontal="left"/>
    </xf>
    <xf numFmtId="0" fontId="62" fillId="0" borderId="0">
      <alignment horizontal="right"/>
    </xf>
    <xf numFmtId="170" fontId="62" fillId="0" borderId="0">
      <alignment horizontal="right"/>
    </xf>
    <xf numFmtId="164" fontId="63" fillId="0" borderId="0">
      <alignment horizontal="right"/>
    </xf>
    <xf numFmtId="0" fontId="64" fillId="0" borderId="0"/>
    <xf numFmtId="0" fontId="15" fillId="29" borderId="3" applyNumberFormat="0" applyAlignment="0" applyProtection="0"/>
    <xf numFmtId="0" fontId="16" fillId="30" borderId="6" applyNumberFormat="0" applyAlignment="0" applyProtection="0"/>
    <xf numFmtId="0" fontId="17" fillId="7" borderId="3" applyNumberFormat="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18" fillId="0" borderId="7"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4"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73" fillId="0" borderId="0" applyNumberFormat="0" applyFill="0" applyBorder="0" applyAlignment="0" applyProtection="0"/>
    <xf numFmtId="0" fontId="65" fillId="0" borderId="0" applyNumberFormat="0" applyFill="0" applyBorder="0" applyAlignment="0" applyProtection="0">
      <alignment vertical="top"/>
      <protection locked="0"/>
    </xf>
    <xf numFmtId="0" fontId="26" fillId="7" borderId="3" applyNumberFormat="0" applyAlignment="0" applyProtection="0"/>
    <xf numFmtId="0" fontId="27" fillId="0" borderId="11" applyNumberFormat="0" applyFill="0" applyAlignment="0" applyProtection="0"/>
    <xf numFmtId="0" fontId="7" fillId="0" borderId="0"/>
    <xf numFmtId="0" fontId="1" fillId="0" borderId="0"/>
    <xf numFmtId="0" fontId="7" fillId="0" borderId="0"/>
    <xf numFmtId="0" fontId="7" fillId="0" borderId="0"/>
    <xf numFmtId="0" fontId="7" fillId="0" borderId="0"/>
    <xf numFmtId="0" fontId="50" fillId="0" borderId="0"/>
    <xf numFmtId="0" fontId="7" fillId="0" borderId="0"/>
    <xf numFmtId="0" fontId="46" fillId="0" borderId="0"/>
    <xf numFmtId="0" fontId="45" fillId="0" borderId="0"/>
    <xf numFmtId="0" fontId="74" fillId="0" borderId="0"/>
    <xf numFmtId="0" fontId="74" fillId="0" borderId="0"/>
    <xf numFmtId="0" fontId="1" fillId="0" borderId="0"/>
    <xf numFmtId="0" fontId="51" fillId="0" borderId="0"/>
    <xf numFmtId="0" fontId="7" fillId="0" borderId="0"/>
    <xf numFmtId="0" fontId="1" fillId="0" borderId="0"/>
    <xf numFmtId="0" fontId="66" fillId="0" borderId="12" applyNumberFormat="0" applyFill="0" applyAlignment="0" applyProtection="0"/>
    <xf numFmtId="0" fontId="45" fillId="0" borderId="0"/>
    <xf numFmtId="0" fontId="45"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46" fillId="0" borderId="0"/>
    <xf numFmtId="0" fontId="1" fillId="0" borderId="0"/>
    <xf numFmtId="0" fontId="1" fillId="0" borderId="0"/>
    <xf numFmtId="0" fontId="1" fillId="28" borderId="1" applyNumberFormat="0" applyFont="0" applyAlignment="0" applyProtection="0"/>
    <xf numFmtId="0" fontId="1" fillId="28" borderId="1" applyNumberFormat="0" applyFont="0" applyAlignment="0" applyProtection="0"/>
    <xf numFmtId="0" fontId="28" fillId="29" borderId="2"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29" fillId="3" borderId="0" applyNumberFormat="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0" borderId="7" applyNumberFormat="0" applyFill="0" applyAlignment="0" applyProtection="0"/>
    <xf numFmtId="168"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6" fontId="3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1"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9" fillId="0" borderId="0" applyNumberFormat="0" applyFill="0" applyBorder="0" applyAlignment="0" applyProtection="0"/>
    <xf numFmtId="0" fontId="40" fillId="30" borderId="6" applyNumberFormat="0" applyAlignment="0" applyProtection="0"/>
    <xf numFmtId="4" fontId="66" fillId="0" borderId="0"/>
    <xf numFmtId="0" fontId="111" fillId="0" borderId="0"/>
    <xf numFmtId="0" fontId="7" fillId="0" borderId="0"/>
  </cellStyleXfs>
  <cellXfs count="890">
    <xf numFmtId="0" fontId="0" fillId="0" borderId="0" xfId="0"/>
    <xf numFmtId="0" fontId="77" fillId="35" borderId="0" xfId="0" applyFont="1" applyFill="1"/>
    <xf numFmtId="0" fontId="1" fillId="35" borderId="0" xfId="102" applyFill="1"/>
    <xf numFmtId="0" fontId="80" fillId="35" borderId="0" xfId="126" applyFont="1" applyFill="1"/>
    <xf numFmtId="164" fontId="78" fillId="35" borderId="0" xfId="126" applyNumberFormat="1" applyFont="1" applyFill="1"/>
    <xf numFmtId="0" fontId="79" fillId="35" borderId="0" xfId="102" applyFont="1" applyFill="1" applyBorder="1"/>
    <xf numFmtId="0" fontId="78" fillId="35" borderId="0" xfId="126" applyFont="1" applyFill="1"/>
    <xf numFmtId="0" fontId="80" fillId="35" borderId="0" xfId="126" applyFont="1" applyFill="1" applyBorder="1"/>
    <xf numFmtId="164" fontId="78" fillId="35" borderId="0" xfId="126" applyNumberFormat="1" applyFont="1" applyFill="1" applyBorder="1"/>
    <xf numFmtId="0" fontId="78" fillId="35" borderId="0" xfId="126" applyNumberFormat="1" applyFont="1" applyFill="1" applyBorder="1" applyAlignment="1"/>
    <xf numFmtId="164" fontId="78" fillId="35" borderId="0" xfId="126" applyNumberFormat="1" applyFont="1" applyFill="1" applyBorder="1" applyAlignment="1">
      <alignment horizontal="right"/>
    </xf>
    <xf numFmtId="0" fontId="79" fillId="37" borderId="14" xfId="126" applyNumberFormat="1" applyFont="1" applyFill="1" applyBorder="1" applyAlignment="1"/>
    <xf numFmtId="0" fontId="79" fillId="35" borderId="0" xfId="126" applyNumberFormat="1" applyFont="1" applyFill="1" applyBorder="1" applyAlignment="1"/>
    <xf numFmtId="0" fontId="79" fillId="35" borderId="0" xfId="102" applyFont="1" applyFill="1"/>
    <xf numFmtId="0" fontId="79" fillId="37" borderId="0" xfId="126" applyNumberFormat="1" applyFont="1" applyFill="1" applyBorder="1" applyAlignment="1"/>
    <xf numFmtId="0" fontId="78" fillId="35" borderId="0" xfId="126" applyFont="1" applyFill="1" applyBorder="1"/>
    <xf numFmtId="164" fontId="79" fillId="35" borderId="0" xfId="126" applyNumberFormat="1" applyFont="1" applyFill="1" applyBorder="1"/>
    <xf numFmtId="0" fontId="78" fillId="35" borderId="13" xfId="126" applyFont="1" applyFill="1" applyBorder="1"/>
    <xf numFmtId="164" fontId="78" fillId="35" borderId="13" xfId="126" applyNumberFormat="1" applyFont="1" applyFill="1" applyBorder="1" applyAlignment="1">
      <alignment horizontal="right"/>
    </xf>
    <xf numFmtId="0" fontId="79" fillId="37" borderId="13" xfId="126" applyNumberFormat="1" applyFont="1" applyFill="1" applyBorder="1" applyAlignment="1"/>
    <xf numFmtId="1" fontId="78" fillId="35" borderId="0" xfId="120" applyNumberFormat="1" applyFont="1" applyFill="1" applyBorder="1"/>
    <xf numFmtId="0" fontId="78" fillId="35" borderId="14" xfId="126" applyFont="1" applyFill="1" applyBorder="1"/>
    <xf numFmtId="1" fontId="78" fillId="35" borderId="14" xfId="126" applyNumberFormat="1" applyFont="1" applyFill="1" applyBorder="1"/>
    <xf numFmtId="164" fontId="79" fillId="35" borderId="0" xfId="126" applyNumberFormat="1" applyFont="1" applyFill="1"/>
    <xf numFmtId="2" fontId="78" fillId="35" borderId="0" xfId="126" applyNumberFormat="1" applyFont="1" applyFill="1"/>
    <xf numFmtId="1" fontId="78" fillId="35" borderId="13" xfId="126" applyNumberFormat="1" applyFont="1" applyFill="1" applyBorder="1"/>
    <xf numFmtId="2" fontId="78" fillId="35" borderId="13" xfId="126" applyNumberFormat="1" applyFont="1" applyFill="1" applyBorder="1"/>
    <xf numFmtId="0" fontId="79" fillId="35" borderId="13" xfId="126" applyNumberFormat="1" applyFont="1" applyFill="1" applyBorder="1" applyAlignment="1"/>
    <xf numFmtId="1" fontId="78" fillId="35" borderId="0" xfId="120" applyNumberFormat="1" applyFont="1" applyFill="1"/>
    <xf numFmtId="1" fontId="78" fillId="35" borderId="14" xfId="120" applyNumberFormat="1" applyFont="1" applyFill="1" applyBorder="1"/>
    <xf numFmtId="0" fontId="81" fillId="35" borderId="0" xfId="120" applyFont="1" applyFill="1" applyBorder="1"/>
    <xf numFmtId="1" fontId="79" fillId="35" borderId="13" xfId="126" applyNumberFormat="1" applyFont="1" applyFill="1" applyBorder="1"/>
    <xf numFmtId="1" fontId="78" fillId="35" borderId="0" xfId="126" applyNumberFormat="1" applyFont="1" applyFill="1"/>
    <xf numFmtId="0" fontId="78" fillId="35" borderId="15" xfId="126" applyFont="1" applyFill="1" applyBorder="1"/>
    <xf numFmtId="2" fontId="79" fillId="35" borderId="15" xfId="120" applyNumberFormat="1" applyFont="1" applyFill="1" applyBorder="1"/>
    <xf numFmtId="0" fontId="78" fillId="35" borderId="0" xfId="126" applyFont="1" applyFill="1" applyBorder="1" applyAlignment="1"/>
    <xf numFmtId="1" fontId="78" fillId="35" borderId="15" xfId="126" applyNumberFormat="1" applyFont="1" applyFill="1" applyBorder="1"/>
    <xf numFmtId="0" fontId="82" fillId="35" borderId="0" xfId="126" applyFont="1" applyFill="1" applyAlignment="1">
      <alignment horizontal="left"/>
    </xf>
    <xf numFmtId="0" fontId="79" fillId="35" borderId="0" xfId="126" applyFont="1" applyFill="1" applyAlignment="1">
      <alignment horizontal="left"/>
    </xf>
    <xf numFmtId="0" fontId="78" fillId="35" borderId="0" xfId="102" applyFont="1" applyFill="1"/>
    <xf numFmtId="0" fontId="79" fillId="35" borderId="0" xfId="120" applyFont="1" applyFill="1"/>
    <xf numFmtId="0" fontId="81" fillId="35" borderId="0" xfId="126" applyFont="1" applyFill="1" applyAlignment="1">
      <alignment horizontal="left"/>
    </xf>
    <xf numFmtId="164" fontId="79" fillId="35" borderId="0" xfId="120" applyNumberFormat="1" applyFont="1" applyFill="1"/>
    <xf numFmtId="0" fontId="80" fillId="34" borderId="0" xfId="123" applyFont="1" applyFill="1" applyAlignment="1">
      <alignment horizontal="left"/>
    </xf>
    <xf numFmtId="0" fontId="79" fillId="35" borderId="0" xfId="102" applyFont="1" applyFill="1" applyBorder="1" applyAlignment="1">
      <alignment horizontal="right"/>
    </xf>
    <xf numFmtId="0" fontId="83" fillId="35" borderId="13" xfId="123" applyFont="1" applyFill="1" applyBorder="1" applyAlignment="1">
      <alignment horizontal="left" wrapText="1"/>
    </xf>
    <xf numFmtId="0" fontId="77" fillId="35" borderId="13" xfId="123" applyFont="1" applyFill="1" applyBorder="1" applyAlignment="1">
      <alignment horizontal="right" wrapText="1"/>
    </xf>
    <xf numFmtId="0" fontId="83" fillId="35" borderId="13" xfId="123" applyFont="1" applyFill="1" applyBorder="1" applyAlignment="1">
      <alignment horizontal="right" wrapText="1"/>
    </xf>
    <xf numFmtId="0" fontId="83" fillId="38" borderId="0" xfId="123" applyNumberFormat="1" applyFont="1" applyFill="1" applyBorder="1" applyAlignment="1">
      <alignment horizontal="left"/>
    </xf>
    <xf numFmtId="3" fontId="77" fillId="38" borderId="0" xfId="123" applyNumberFormat="1" applyFont="1" applyFill="1" applyBorder="1" applyAlignment="1">
      <alignment horizontal="right"/>
    </xf>
    <xf numFmtId="3" fontId="83" fillId="38" borderId="0" xfId="123" applyNumberFormat="1" applyFont="1" applyFill="1" applyBorder="1" applyAlignment="1">
      <alignment horizontal="right"/>
    </xf>
    <xf numFmtId="0" fontId="83" fillId="35" borderId="0" xfId="123" applyNumberFormat="1" applyFont="1" applyFill="1" applyBorder="1" applyAlignment="1">
      <alignment horizontal="left"/>
    </xf>
    <xf numFmtId="3" fontId="77" fillId="35" borderId="0" xfId="123" applyNumberFormat="1" applyFont="1" applyFill="1" applyBorder="1" applyAlignment="1">
      <alignment horizontal="right"/>
    </xf>
    <xf numFmtId="3" fontId="83" fillId="35" borderId="0" xfId="123" applyNumberFormat="1" applyFont="1" applyFill="1" applyBorder="1" applyAlignment="1">
      <alignment horizontal="right"/>
    </xf>
    <xf numFmtId="0" fontId="78" fillId="38" borderId="0" xfId="123" applyNumberFormat="1" applyFont="1" applyFill="1" applyBorder="1" applyAlignment="1">
      <alignment horizontal="left"/>
    </xf>
    <xf numFmtId="3" fontId="79" fillId="38" borderId="0" xfId="123" applyNumberFormat="1" applyFont="1" applyFill="1" applyBorder="1" applyAlignment="1">
      <alignment horizontal="right"/>
    </xf>
    <xf numFmtId="3" fontId="78" fillId="38" borderId="0" xfId="123" applyNumberFormat="1" applyFont="1" applyFill="1" applyBorder="1" applyAlignment="1">
      <alignment horizontal="right"/>
    </xf>
    <xf numFmtId="0" fontId="78" fillId="35" borderId="0" xfId="123" applyNumberFormat="1" applyFont="1" applyFill="1" applyBorder="1" applyAlignment="1">
      <alignment horizontal="left"/>
    </xf>
    <xf numFmtId="3" fontId="79" fillId="35" borderId="0" xfId="123" applyNumberFormat="1" applyFont="1" applyFill="1" applyBorder="1" applyAlignment="1">
      <alignment horizontal="right"/>
    </xf>
    <xf numFmtId="0" fontId="83" fillId="39" borderId="0" xfId="123" applyNumberFormat="1" applyFont="1" applyFill="1" applyBorder="1" applyAlignment="1">
      <alignment horizontal="left"/>
    </xf>
    <xf numFmtId="0" fontId="79" fillId="35" borderId="0" xfId="123" applyFont="1" applyFill="1" applyBorder="1" applyAlignment="1">
      <alignment horizontal="left"/>
    </xf>
    <xf numFmtId="2" fontId="79" fillId="35" borderId="0" xfId="123" applyNumberFormat="1" applyFont="1" applyFill="1" applyBorder="1" applyAlignment="1">
      <alignment horizontal="right"/>
    </xf>
    <xf numFmtId="0" fontId="79" fillId="35" borderId="0" xfId="102" applyFont="1" applyFill="1" applyBorder="1" applyAlignment="1">
      <alignment horizontal="left"/>
    </xf>
    <xf numFmtId="0" fontId="79" fillId="35" borderId="0" xfId="102" applyFont="1" applyFill="1" applyAlignment="1">
      <alignment horizontal="left"/>
    </xf>
    <xf numFmtId="0" fontId="79" fillId="35" borderId="0" xfId="102" applyFont="1" applyFill="1" applyAlignment="1">
      <alignment horizontal="right"/>
    </xf>
    <xf numFmtId="0" fontId="80" fillId="35" borderId="0" xfId="125" applyFont="1" applyFill="1"/>
    <xf numFmtId="0" fontId="84" fillId="35" borderId="0" xfId="125" applyFont="1" applyFill="1"/>
    <xf numFmtId="0" fontId="78" fillId="35" borderId="13" xfId="125" applyFont="1" applyFill="1" applyBorder="1" applyAlignment="1">
      <alignment horizontal="left" wrapText="1"/>
    </xf>
    <xf numFmtId="0" fontId="79" fillId="35" borderId="13" xfId="125" applyFont="1" applyFill="1" applyBorder="1" applyAlignment="1">
      <alignment horizontal="right" wrapText="1"/>
    </xf>
    <xf numFmtId="0" fontId="78" fillId="35" borderId="13" xfId="125" applyFont="1" applyFill="1" applyBorder="1" applyAlignment="1">
      <alignment horizontal="right" wrapText="1"/>
    </xf>
    <xf numFmtId="0" fontId="78" fillId="36" borderId="0" xfId="125" applyFont="1" applyFill="1" applyBorder="1" applyAlignment="1">
      <alignment horizontal="left"/>
    </xf>
    <xf numFmtId="3" fontId="79" fillId="36" borderId="0" xfId="125" applyNumberFormat="1" applyFont="1" applyFill="1" applyBorder="1" applyAlignment="1">
      <alignment horizontal="right"/>
    </xf>
    <xf numFmtId="167" fontId="79" fillId="36" borderId="0" xfId="125" applyNumberFormat="1" applyFont="1" applyFill="1" applyBorder="1" applyAlignment="1">
      <alignment horizontal="right"/>
    </xf>
    <xf numFmtId="3" fontId="78" fillId="36" borderId="0" xfId="125" applyNumberFormat="1" applyFont="1" applyFill="1" applyBorder="1" applyAlignment="1">
      <alignment horizontal="right"/>
    </xf>
    <xf numFmtId="0" fontId="78" fillId="35" borderId="0" xfId="125" applyFont="1" applyFill="1" applyBorder="1" applyAlignment="1">
      <alignment horizontal="left"/>
    </xf>
    <xf numFmtId="3" fontId="79" fillId="35" borderId="0" xfId="125" applyNumberFormat="1" applyFont="1" applyFill="1" applyBorder="1" applyAlignment="1">
      <alignment horizontal="right"/>
    </xf>
    <xf numFmtId="167" fontId="79" fillId="35" borderId="0" xfId="125" applyNumberFormat="1" applyFont="1" applyFill="1" applyBorder="1" applyAlignment="1">
      <alignment horizontal="right"/>
    </xf>
    <xf numFmtId="3" fontId="78" fillId="35" borderId="0" xfId="125" applyNumberFormat="1" applyFont="1" applyFill="1" applyBorder="1" applyAlignment="1">
      <alignment horizontal="right"/>
    </xf>
    <xf numFmtId="0" fontId="79" fillId="35" borderId="0" xfId="125" applyFont="1" applyFill="1" applyBorder="1" applyAlignment="1">
      <alignment horizontal="right"/>
    </xf>
    <xf numFmtId="1" fontId="79" fillId="35" borderId="0" xfId="125" applyNumberFormat="1" applyFont="1" applyFill="1" applyBorder="1" applyAlignment="1">
      <alignment horizontal="right"/>
    </xf>
    <xf numFmtId="164" fontId="79" fillId="35" borderId="0" xfId="125" applyNumberFormat="1" applyFont="1" applyFill="1" applyBorder="1" applyAlignment="1">
      <alignment horizontal="right"/>
    </xf>
    <xf numFmtId="0" fontId="78" fillId="35" borderId="0" xfId="125" applyFont="1" applyFill="1" applyBorder="1" applyAlignment="1">
      <alignment horizontal="right"/>
    </xf>
    <xf numFmtId="0" fontId="82" fillId="35" borderId="0" xfId="125" applyFont="1" applyFill="1"/>
    <xf numFmtId="0" fontId="79" fillId="35" borderId="0" xfId="125" applyFont="1" applyFill="1"/>
    <xf numFmtId="0" fontId="78" fillId="35" borderId="13" xfId="102" applyFont="1" applyFill="1" applyBorder="1" applyAlignment="1">
      <alignment horizontal="left"/>
    </xf>
    <xf numFmtId="0" fontId="79" fillId="35" borderId="13" xfId="102" applyFont="1" applyFill="1" applyBorder="1" applyAlignment="1">
      <alignment horizontal="right" wrapText="1"/>
    </xf>
    <xf numFmtId="0" fontId="78" fillId="36" borderId="0" xfId="102" applyFont="1" applyFill="1" applyBorder="1" applyAlignment="1">
      <alignment horizontal="left"/>
    </xf>
    <xf numFmtId="0" fontId="78" fillId="35" borderId="0" xfId="102" applyFont="1" applyFill="1" applyBorder="1" applyAlignment="1">
      <alignment horizontal="left"/>
    </xf>
    <xf numFmtId="0" fontId="79" fillId="35" borderId="16" xfId="121" applyFont="1" applyFill="1" applyBorder="1"/>
    <xf numFmtId="0" fontId="79" fillId="35" borderId="0" xfId="101" applyFont="1" applyFill="1"/>
    <xf numFmtId="0" fontId="7" fillId="35" borderId="0" xfId="101" applyFill="1"/>
    <xf numFmtId="0" fontId="80" fillId="35" borderId="0" xfId="124" applyFont="1" applyFill="1" applyBorder="1" applyAlignment="1">
      <alignment horizontal="left" wrapText="1"/>
    </xf>
    <xf numFmtId="0" fontId="80" fillId="35" borderId="0" xfId="124" applyFont="1" applyFill="1" applyBorder="1" applyAlignment="1">
      <alignment horizontal="center" wrapText="1"/>
    </xf>
    <xf numFmtId="0" fontId="85" fillId="35" borderId="0" xfId="124" applyFont="1" applyFill="1" applyBorder="1"/>
    <xf numFmtId="0" fontId="85" fillId="35" borderId="0" xfId="124" applyFont="1" applyFill="1"/>
    <xf numFmtId="0" fontId="7" fillId="35" borderId="0" xfId="101" applyFill="1" applyAlignment="1">
      <alignment wrapText="1"/>
    </xf>
    <xf numFmtId="0" fontId="78" fillId="35" borderId="13" xfId="124" applyFont="1" applyFill="1" applyBorder="1"/>
    <xf numFmtId="0" fontId="79" fillId="35" borderId="13" xfId="124" applyFont="1" applyFill="1" applyBorder="1" applyAlignment="1">
      <alignment horizontal="right"/>
    </xf>
    <xf numFmtId="0" fontId="78" fillId="35" borderId="13" xfId="124" applyFont="1" applyFill="1" applyBorder="1" applyAlignment="1">
      <alignment horizontal="right"/>
    </xf>
    <xf numFmtId="0" fontId="78" fillId="40" borderId="0" xfId="124" applyFont="1" applyFill="1" applyBorder="1" applyAlignment="1">
      <alignment horizontal="left"/>
    </xf>
    <xf numFmtId="164" fontId="79" fillId="40" borderId="0" xfId="124" applyNumberFormat="1" applyFont="1" applyFill="1" applyBorder="1" applyAlignment="1">
      <alignment horizontal="right"/>
    </xf>
    <xf numFmtId="164" fontId="78" fillId="40" borderId="0" xfId="124" applyNumberFormat="1" applyFont="1" applyFill="1" applyBorder="1" applyAlignment="1">
      <alignment horizontal="right"/>
    </xf>
    <xf numFmtId="0" fontId="78" fillId="35" borderId="0" xfId="124" applyFont="1" applyFill="1" applyBorder="1" applyAlignment="1">
      <alignment horizontal="left"/>
    </xf>
    <xf numFmtId="164" fontId="79" fillId="35" borderId="0" xfId="124" applyNumberFormat="1" applyFont="1" applyFill="1" applyBorder="1" applyAlignment="1">
      <alignment horizontal="right"/>
    </xf>
    <xf numFmtId="164" fontId="78" fillId="35" borderId="0" xfId="124" applyNumberFormat="1" applyFont="1" applyFill="1" applyBorder="1" applyAlignment="1">
      <alignment horizontal="right"/>
    </xf>
    <xf numFmtId="0" fontId="79" fillId="35" borderId="0" xfId="101" applyFont="1" applyFill="1" applyBorder="1"/>
    <xf numFmtId="0" fontId="80" fillId="35" borderId="0" xfId="127" applyFont="1" applyFill="1" applyAlignment="1">
      <alignment wrapText="1"/>
    </xf>
    <xf numFmtId="0" fontId="78" fillId="35" borderId="13" xfId="127" applyFont="1" applyFill="1" applyBorder="1" applyAlignment="1">
      <alignment horizontal="left"/>
    </xf>
    <xf numFmtId="0" fontId="79" fillId="35" borderId="13" xfId="127" applyFont="1" applyFill="1" applyBorder="1" applyAlignment="1">
      <alignment horizontal="right" wrapText="1"/>
    </xf>
    <xf numFmtId="0" fontId="79" fillId="35" borderId="13" xfId="127" applyFont="1" applyFill="1" applyBorder="1" applyAlignment="1">
      <alignment horizontal="right"/>
    </xf>
    <xf numFmtId="0" fontId="78" fillId="35" borderId="13" xfId="127" applyFont="1" applyFill="1" applyBorder="1" applyAlignment="1">
      <alignment horizontal="right" wrapText="1"/>
    </xf>
    <xf numFmtId="0" fontId="79" fillId="35" borderId="0" xfId="101" applyFont="1" applyFill="1" applyBorder="1" applyAlignment="1">
      <alignment horizontal="right"/>
    </xf>
    <xf numFmtId="0" fontId="78" fillId="40" borderId="0" xfId="127" applyFont="1" applyFill="1" applyBorder="1" applyAlignment="1">
      <alignment horizontal="left"/>
    </xf>
    <xf numFmtId="164" fontId="79" fillId="40" borderId="0" xfId="127" applyNumberFormat="1" applyFont="1" applyFill="1" applyBorder="1" applyAlignment="1">
      <alignment horizontal="right"/>
    </xf>
    <xf numFmtId="164" fontId="78" fillId="40" borderId="0" xfId="127" applyNumberFormat="1" applyFont="1" applyFill="1" applyBorder="1" applyAlignment="1">
      <alignment horizontal="right"/>
    </xf>
    <xf numFmtId="0" fontId="78" fillId="35" borderId="0" xfId="127" applyFont="1" applyFill="1" applyBorder="1" applyAlignment="1">
      <alignment horizontal="left"/>
    </xf>
    <xf numFmtId="164" fontId="79" fillId="35" borderId="0" xfId="127" applyNumberFormat="1" applyFont="1" applyFill="1" applyBorder="1" applyAlignment="1">
      <alignment horizontal="right"/>
    </xf>
    <xf numFmtId="164" fontId="78" fillId="35" borderId="0" xfId="127" applyNumberFormat="1" applyFont="1" applyFill="1" applyBorder="1" applyAlignment="1">
      <alignment horizontal="right"/>
    </xf>
    <xf numFmtId="0" fontId="79" fillId="35" borderId="0" xfId="127" applyFont="1" applyFill="1" applyAlignment="1"/>
    <xf numFmtId="0" fontId="7" fillId="35" borderId="0" xfId="101" applyFont="1" applyFill="1"/>
    <xf numFmtId="0" fontId="78" fillId="35" borderId="13" xfId="128" applyFont="1" applyFill="1" applyBorder="1"/>
    <xf numFmtId="0" fontId="79" fillId="35" borderId="13" xfId="128" applyFont="1" applyFill="1" applyBorder="1" applyAlignment="1">
      <alignment horizontal="right" wrapText="1"/>
    </xf>
    <xf numFmtId="0" fontId="78" fillId="35" borderId="13" xfId="128" applyFont="1" applyFill="1" applyBorder="1" applyAlignment="1">
      <alignment horizontal="right" wrapText="1"/>
    </xf>
    <xf numFmtId="0" fontId="78" fillId="36" borderId="0" xfId="128" applyFont="1" applyFill="1" applyBorder="1" applyAlignment="1">
      <alignment horizontal="left"/>
    </xf>
    <xf numFmtId="164" fontId="79" fillId="36" borderId="0" xfId="128" applyNumberFormat="1" applyFont="1" applyFill="1" applyBorder="1"/>
    <xf numFmtId="164" fontId="79" fillId="36" borderId="0" xfId="128" applyNumberFormat="1" applyFont="1" applyFill="1" applyBorder="1" applyAlignment="1">
      <alignment horizontal="right"/>
    </xf>
    <xf numFmtId="164" fontId="78" fillId="36" borderId="0" xfId="128" applyNumberFormat="1" applyFont="1" applyFill="1" applyBorder="1"/>
    <xf numFmtId="1" fontId="79" fillId="36" borderId="0" xfId="128" applyNumberFormat="1" applyFont="1" applyFill="1" applyBorder="1"/>
    <xf numFmtId="0" fontId="78" fillId="35" borderId="0" xfId="128" applyFont="1" applyFill="1" applyBorder="1" applyAlignment="1">
      <alignment horizontal="left"/>
    </xf>
    <xf numFmtId="164" fontId="79" fillId="35" borderId="0" xfId="128" applyNumberFormat="1" applyFont="1" applyFill="1" applyBorder="1"/>
    <xf numFmtId="164" fontId="79" fillId="35" borderId="0" xfId="128" applyNumberFormat="1" applyFont="1" applyFill="1" applyBorder="1" applyAlignment="1">
      <alignment horizontal="right"/>
    </xf>
    <xf numFmtId="164" fontId="78" fillId="35" borderId="0" xfId="128" applyNumberFormat="1" applyFont="1" applyFill="1" applyBorder="1"/>
    <xf numFmtId="1" fontId="79" fillId="35" borderId="0" xfId="128" applyNumberFormat="1" applyFont="1" applyFill="1" applyBorder="1"/>
    <xf numFmtId="0" fontId="78" fillId="35" borderId="17" xfId="128" applyFont="1" applyFill="1" applyBorder="1" applyAlignment="1">
      <alignment horizontal="left"/>
    </xf>
    <xf numFmtId="0" fontId="79" fillId="35" borderId="0" xfId="101" applyFont="1" applyFill="1" applyBorder="1" applyAlignment="1"/>
    <xf numFmtId="0" fontId="78" fillId="35" borderId="0" xfId="101" applyFont="1" applyFill="1" applyBorder="1" applyAlignment="1"/>
    <xf numFmtId="0" fontId="79" fillId="34" borderId="0" xfId="128" applyFont="1" applyFill="1" applyBorder="1" applyAlignment="1"/>
    <xf numFmtId="0" fontId="78" fillId="35" borderId="0" xfId="101" applyFont="1" applyFill="1" applyBorder="1"/>
    <xf numFmtId="0" fontId="80" fillId="34" borderId="0" xfId="128" applyFont="1" applyFill="1"/>
    <xf numFmtId="0" fontId="79" fillId="35" borderId="0" xfId="128" applyFont="1" applyFill="1"/>
    <xf numFmtId="0" fontId="80" fillId="34" borderId="0" xfId="128" applyFont="1" applyFill="1" applyAlignment="1">
      <alignment horizontal="left"/>
    </xf>
    <xf numFmtId="0" fontId="78" fillId="35" borderId="13" xfId="128" applyFont="1" applyFill="1" applyBorder="1" applyAlignment="1">
      <alignment horizontal="left"/>
    </xf>
    <xf numFmtId="1" fontId="78" fillId="36" borderId="0" xfId="128" applyNumberFormat="1" applyFont="1" applyFill="1" applyBorder="1" applyAlignment="1">
      <alignment horizontal="left"/>
    </xf>
    <xf numFmtId="164" fontId="78" fillId="36" borderId="0" xfId="128" applyNumberFormat="1" applyFont="1" applyFill="1" applyBorder="1" applyAlignment="1">
      <alignment horizontal="right"/>
    </xf>
    <xf numFmtId="1" fontId="78" fillId="35" borderId="0" xfId="128" applyNumberFormat="1" applyFont="1" applyFill="1" applyBorder="1" applyAlignment="1">
      <alignment horizontal="left"/>
    </xf>
    <xf numFmtId="164" fontId="78" fillId="35" borderId="0" xfId="128" applyNumberFormat="1" applyFont="1" applyFill="1" applyBorder="1" applyAlignment="1">
      <alignment horizontal="right"/>
    </xf>
    <xf numFmtId="1" fontId="78" fillId="35" borderId="17" xfId="128" applyNumberFormat="1" applyFont="1" applyFill="1" applyBorder="1" applyAlignment="1">
      <alignment horizontal="left"/>
    </xf>
    <xf numFmtId="0" fontId="79" fillId="35" borderId="0" xfId="128" applyFont="1" applyFill="1" applyAlignment="1">
      <alignment horizontal="left"/>
    </xf>
    <xf numFmtId="0" fontId="79" fillId="35" borderId="0" xfId="101" applyFont="1" applyFill="1" applyBorder="1" applyAlignment="1">
      <alignment horizontal="left"/>
    </xf>
    <xf numFmtId="0" fontId="80" fillId="35" borderId="0" xfId="128" applyFont="1" applyFill="1" applyAlignment="1">
      <alignment wrapText="1"/>
    </xf>
    <xf numFmtId="0" fontId="7" fillId="35" borderId="0" xfId="101" applyFont="1" applyFill="1" applyAlignment="1">
      <alignment horizontal="left"/>
    </xf>
    <xf numFmtId="0" fontId="7" fillId="35" borderId="0" xfId="101" applyFont="1" applyFill="1" applyAlignment="1">
      <alignment horizontal="right" wrapText="1"/>
    </xf>
    <xf numFmtId="165" fontId="79" fillId="35" borderId="0" xfId="128" applyNumberFormat="1" applyFont="1" applyFill="1" applyBorder="1" applyAlignment="1">
      <alignment horizontal="right" wrapText="1"/>
    </xf>
    <xf numFmtId="165" fontId="78" fillId="35" borderId="0" xfId="128" applyNumberFormat="1" applyFont="1" applyFill="1" applyBorder="1" applyAlignment="1">
      <alignment horizontal="right" wrapText="1"/>
    </xf>
    <xf numFmtId="0" fontId="79" fillId="35" borderId="0" xfId="101" applyFont="1" applyFill="1" applyAlignment="1">
      <alignment horizontal="left"/>
    </xf>
    <xf numFmtId="0" fontId="7" fillId="35" borderId="0" xfId="101" applyFill="1" applyAlignment="1">
      <alignment horizontal="left"/>
    </xf>
    <xf numFmtId="0" fontId="7" fillId="35" borderId="0" xfId="101" applyFill="1" applyAlignment="1">
      <alignment horizontal="right" wrapText="1"/>
    </xf>
    <xf numFmtId="165" fontId="79" fillId="35" borderId="0" xfId="128" applyNumberFormat="1" applyFont="1" applyFill="1" applyBorder="1" applyAlignment="1">
      <alignment horizontal="right"/>
    </xf>
    <xf numFmtId="165" fontId="78" fillId="35" borderId="0" xfId="128" applyNumberFormat="1" applyFont="1" applyFill="1" applyBorder="1" applyAlignment="1">
      <alignment horizontal="right"/>
    </xf>
    <xf numFmtId="0" fontId="79" fillId="34" borderId="0" xfId="128" applyFont="1" applyFill="1"/>
    <xf numFmtId="0" fontId="7" fillId="35" borderId="0" xfId="101" applyFont="1" applyFill="1" applyAlignment="1">
      <alignment horizontal="right"/>
    </xf>
    <xf numFmtId="0" fontId="77" fillId="35" borderId="0" xfId="0" applyFont="1" applyFill="1" applyBorder="1"/>
    <xf numFmtId="0" fontId="78" fillId="36" borderId="0" xfId="129" applyFont="1" applyFill="1" applyBorder="1" applyAlignment="1">
      <alignment horizontal="left"/>
    </xf>
    <xf numFmtId="164" fontId="79" fillId="36" borderId="0" xfId="129" applyNumberFormat="1" applyFont="1" applyFill="1" applyBorder="1" applyAlignment="1">
      <alignment horizontal="right"/>
    </xf>
    <xf numFmtId="164" fontId="78" fillId="36" borderId="0" xfId="129" applyNumberFormat="1" applyFont="1" applyFill="1" applyBorder="1" applyAlignment="1">
      <alignment horizontal="right"/>
    </xf>
    <xf numFmtId="0" fontId="78" fillId="35" borderId="0" xfId="129" applyFont="1" applyFill="1" applyBorder="1" applyAlignment="1">
      <alignment horizontal="left"/>
    </xf>
    <xf numFmtId="164" fontId="79" fillId="35" borderId="0" xfId="129" applyNumberFormat="1" applyFont="1" applyFill="1" applyBorder="1" applyAlignment="1">
      <alignment horizontal="right"/>
    </xf>
    <xf numFmtId="164" fontId="78" fillId="35" borderId="0" xfId="129" applyNumberFormat="1" applyFont="1" applyFill="1" applyBorder="1" applyAlignment="1">
      <alignment horizontal="right"/>
    </xf>
    <xf numFmtId="0" fontId="78" fillId="35" borderId="17" xfId="129" applyFont="1" applyFill="1" applyBorder="1" applyAlignment="1">
      <alignment horizontal="left"/>
    </xf>
    <xf numFmtId="164" fontId="79" fillId="35" borderId="17" xfId="129" applyNumberFormat="1" applyFont="1" applyFill="1" applyBorder="1" applyAlignment="1">
      <alignment horizontal="right"/>
    </xf>
    <xf numFmtId="0" fontId="79" fillId="34" borderId="0" xfId="129" applyFont="1" applyFill="1"/>
    <xf numFmtId="0" fontId="77" fillId="35" borderId="0" xfId="0" applyFont="1" applyFill="1" applyBorder="1" applyAlignment="1">
      <alignment horizontal="right"/>
    </xf>
    <xf numFmtId="0" fontId="77" fillId="35" borderId="0" xfId="0" applyFont="1" applyFill="1" applyBorder="1" applyAlignment="1">
      <alignment horizontal="left"/>
    </xf>
    <xf numFmtId="0" fontId="80" fillId="34" borderId="0" xfId="0" applyFont="1" applyFill="1"/>
    <xf numFmtId="0" fontId="79" fillId="35" borderId="0" xfId="0" applyFont="1" applyFill="1" applyBorder="1"/>
    <xf numFmtId="0" fontId="78" fillId="35" borderId="13" xfId="0" applyFont="1" applyFill="1" applyBorder="1" applyAlignment="1">
      <alignment horizontal="left"/>
    </xf>
    <xf numFmtId="0" fontId="79" fillId="35" borderId="13" xfId="0" applyFont="1" applyFill="1" applyBorder="1" applyAlignment="1">
      <alignment horizontal="right"/>
    </xf>
    <xf numFmtId="0" fontId="78" fillId="35" borderId="13" xfId="0" applyFont="1" applyFill="1" applyBorder="1" applyAlignment="1">
      <alignment horizontal="right"/>
    </xf>
    <xf numFmtId="164" fontId="79" fillId="36" borderId="0" xfId="0" applyNumberFormat="1" applyFont="1" applyFill="1" applyBorder="1" applyAlignment="1">
      <alignment horizontal="right"/>
    </xf>
    <xf numFmtId="164" fontId="78" fillId="36" borderId="0" xfId="0" applyNumberFormat="1" applyFont="1" applyFill="1" applyBorder="1" applyAlignment="1">
      <alignment horizontal="right"/>
    </xf>
    <xf numFmtId="164" fontId="79" fillId="35" borderId="0" xfId="0" applyNumberFormat="1" applyFont="1" applyFill="1" applyBorder="1" applyAlignment="1">
      <alignment horizontal="right"/>
    </xf>
    <xf numFmtId="164" fontId="78" fillId="35" borderId="0" xfId="0" applyNumberFormat="1" applyFont="1" applyFill="1" applyBorder="1" applyAlignment="1">
      <alignment horizontal="right"/>
    </xf>
    <xf numFmtId="164" fontId="79" fillId="35" borderId="17" xfId="0" applyNumberFormat="1" applyFont="1" applyFill="1" applyBorder="1" applyAlignment="1">
      <alignment horizontal="right"/>
    </xf>
    <xf numFmtId="164" fontId="78" fillId="35" borderId="17" xfId="0" applyNumberFormat="1" applyFont="1" applyFill="1" applyBorder="1" applyAlignment="1">
      <alignment horizontal="right"/>
    </xf>
    <xf numFmtId="0" fontId="79" fillId="34" borderId="0" xfId="0" applyFont="1" applyFill="1"/>
    <xf numFmtId="0" fontId="43" fillId="35" borderId="0" xfId="101" applyFont="1" applyFill="1" applyBorder="1"/>
    <xf numFmtId="164" fontId="44" fillId="35" borderId="13" xfId="130" applyNumberFormat="1" applyFont="1" applyFill="1" applyBorder="1" applyAlignment="1">
      <alignment horizontal="left"/>
    </xf>
    <xf numFmtId="164" fontId="43" fillId="35" borderId="13" xfId="130" applyNumberFormat="1" applyFont="1" applyFill="1" applyBorder="1" applyAlignment="1">
      <alignment horizontal="right" wrapText="1"/>
    </xf>
    <xf numFmtId="164" fontId="44" fillId="35" borderId="13" xfId="130" applyNumberFormat="1" applyFont="1" applyFill="1" applyBorder="1" applyAlignment="1">
      <alignment horizontal="right" wrapText="1"/>
    </xf>
    <xf numFmtId="1" fontId="44" fillId="36" borderId="0" xfId="130" applyNumberFormat="1" applyFont="1" applyFill="1" applyBorder="1" applyAlignment="1">
      <alignment horizontal="left"/>
    </xf>
    <xf numFmtId="164" fontId="43" fillId="36" borderId="0" xfId="130" applyNumberFormat="1" applyFont="1" applyFill="1" applyBorder="1" applyAlignment="1">
      <alignment horizontal="right"/>
    </xf>
    <xf numFmtId="164" fontId="44" fillId="36" borderId="0" xfId="130" applyNumberFormat="1" applyFont="1" applyFill="1" applyBorder="1" applyAlignment="1">
      <alignment horizontal="right"/>
    </xf>
    <xf numFmtId="1" fontId="44" fillId="35" borderId="0" xfId="130" applyNumberFormat="1" applyFont="1" applyFill="1" applyBorder="1" applyAlignment="1">
      <alignment horizontal="left"/>
    </xf>
    <xf numFmtId="164" fontId="43" fillId="35" borderId="0" xfId="130" applyNumberFormat="1" applyFont="1" applyFill="1" applyBorder="1" applyAlignment="1">
      <alignment horizontal="right"/>
    </xf>
    <xf numFmtId="164" fontId="44" fillId="35" borderId="0" xfId="130" applyNumberFormat="1" applyFont="1" applyFill="1" applyBorder="1" applyAlignment="1">
      <alignment horizontal="right"/>
    </xf>
    <xf numFmtId="0" fontId="43" fillId="34" borderId="0" xfId="130" applyFont="1" applyFill="1"/>
    <xf numFmtId="0" fontId="43" fillId="35" borderId="0" xfId="101" applyFont="1" applyFill="1" applyBorder="1" applyAlignment="1">
      <alignment horizontal="right"/>
    </xf>
    <xf numFmtId="164" fontId="43" fillId="35" borderId="0" xfId="101" applyNumberFormat="1" applyFont="1" applyFill="1" applyBorder="1" applyAlignment="1">
      <alignment horizontal="right"/>
    </xf>
    <xf numFmtId="0" fontId="79" fillId="34" borderId="0" xfId="130" applyFont="1" applyFill="1"/>
    <xf numFmtId="0" fontId="43" fillId="35" borderId="0" xfId="101" applyFont="1" applyFill="1" applyBorder="1" applyAlignment="1">
      <alignment horizontal="left"/>
    </xf>
    <xf numFmtId="0" fontId="78" fillId="35" borderId="13" xfId="130" applyFont="1" applyFill="1" applyBorder="1" applyAlignment="1">
      <alignment horizontal="left"/>
    </xf>
    <xf numFmtId="0" fontId="79" fillId="35" borderId="13" xfId="130" applyFont="1" applyFill="1" applyBorder="1" applyAlignment="1">
      <alignment horizontal="right" wrapText="1"/>
    </xf>
    <xf numFmtId="0" fontId="78" fillId="35" borderId="13" xfId="130" applyFont="1" applyFill="1" applyBorder="1" applyAlignment="1">
      <alignment horizontal="right" wrapText="1"/>
    </xf>
    <xf numFmtId="0" fontId="78" fillId="36" borderId="0" xfId="130" applyFont="1" applyFill="1" applyBorder="1" applyAlignment="1">
      <alignment horizontal="left"/>
    </xf>
    <xf numFmtId="0" fontId="78" fillId="35" borderId="0" xfId="130" applyFont="1" applyFill="1" applyBorder="1" applyAlignment="1">
      <alignment horizontal="left"/>
    </xf>
    <xf numFmtId="164" fontId="79" fillId="35" borderId="0" xfId="130" applyNumberFormat="1" applyFont="1" applyFill="1" applyBorder="1" applyAlignment="1">
      <alignment horizontal="right"/>
    </xf>
    <xf numFmtId="164" fontId="78" fillId="35" borderId="0" xfId="130" applyNumberFormat="1" applyFont="1" applyFill="1" applyBorder="1" applyAlignment="1">
      <alignment horizontal="right"/>
    </xf>
    <xf numFmtId="0" fontId="78" fillId="35" borderId="0" xfId="101" applyFont="1" applyFill="1" applyBorder="1" applyAlignment="1">
      <alignment horizontal="right"/>
    </xf>
    <xf numFmtId="3" fontId="79" fillId="36" borderId="0" xfId="130" applyNumberFormat="1" applyFont="1" applyFill="1" applyBorder="1" applyAlignment="1">
      <alignment horizontal="right"/>
    </xf>
    <xf numFmtId="3" fontId="78" fillId="36" borderId="0" xfId="130" applyNumberFormat="1" applyFont="1" applyFill="1" applyBorder="1" applyAlignment="1">
      <alignment horizontal="right"/>
    </xf>
    <xf numFmtId="3" fontId="79" fillId="35" borderId="0" xfId="130" applyNumberFormat="1" applyFont="1" applyFill="1" applyBorder="1" applyAlignment="1">
      <alignment horizontal="right"/>
    </xf>
    <xf numFmtId="3" fontId="78" fillId="35" borderId="0" xfId="130" applyNumberFormat="1" applyFont="1" applyFill="1" applyBorder="1" applyAlignment="1">
      <alignment horizontal="right"/>
    </xf>
    <xf numFmtId="0" fontId="78" fillId="35" borderId="17" xfId="130" applyFont="1" applyFill="1" applyBorder="1" applyAlignment="1">
      <alignment horizontal="left"/>
    </xf>
    <xf numFmtId="0" fontId="78" fillId="35" borderId="13" xfId="118" applyFont="1" applyFill="1" applyBorder="1" applyAlignment="1">
      <alignment horizontal="left" wrapText="1"/>
    </xf>
    <xf numFmtId="0" fontId="79" fillId="35" borderId="13" xfId="118" applyFont="1" applyFill="1" applyBorder="1" applyAlignment="1">
      <alignment horizontal="right" wrapText="1"/>
    </xf>
    <xf numFmtId="0" fontId="77" fillId="35" borderId="0" xfId="0" applyFont="1" applyFill="1" applyAlignment="1">
      <alignment wrapText="1"/>
    </xf>
    <xf numFmtId="0" fontId="78" fillId="36" borderId="0" xfId="118" applyFont="1" applyFill="1" applyAlignment="1">
      <alignment horizontal="left"/>
    </xf>
    <xf numFmtId="0" fontId="78" fillId="35" borderId="0" xfId="118" applyFont="1" applyFill="1" applyAlignment="1">
      <alignment horizontal="left"/>
    </xf>
    <xf numFmtId="0" fontId="79" fillId="35" borderId="0" xfId="0" applyFont="1" applyFill="1"/>
    <xf numFmtId="0" fontId="80" fillId="34" borderId="0" xfId="131" applyFont="1" applyFill="1"/>
    <xf numFmtId="0" fontId="79" fillId="35" borderId="0" xfId="108" applyFont="1" applyFill="1" applyBorder="1"/>
    <xf numFmtId="0" fontId="78" fillId="34" borderId="13" xfId="131" applyFont="1" applyFill="1" applyBorder="1" applyAlignment="1">
      <alignment horizontal="left"/>
    </xf>
    <xf numFmtId="0" fontId="79" fillId="34" borderId="13" xfId="131" applyFont="1" applyFill="1" applyBorder="1" applyAlignment="1">
      <alignment horizontal="right" wrapText="1"/>
    </xf>
    <xf numFmtId="0" fontId="78" fillId="34" borderId="13" xfId="131" applyFont="1" applyFill="1" applyBorder="1" applyAlignment="1">
      <alignment horizontal="right" wrapText="1"/>
    </xf>
    <xf numFmtId="0" fontId="78" fillId="36" borderId="0" xfId="131" applyFont="1" applyFill="1" applyBorder="1" applyAlignment="1">
      <alignment horizontal="left"/>
    </xf>
    <xf numFmtId="0" fontId="79" fillId="36" borderId="0" xfId="131" applyFont="1" applyFill="1" applyBorder="1" applyAlignment="1">
      <alignment horizontal="right"/>
    </xf>
    <xf numFmtId="164" fontId="79" fillId="36" borderId="0" xfId="131" applyNumberFormat="1" applyFont="1" applyFill="1" applyBorder="1" applyAlignment="1">
      <alignment horizontal="right"/>
    </xf>
    <xf numFmtId="164" fontId="78" fillId="36" borderId="0" xfId="131" applyNumberFormat="1" applyFont="1" applyFill="1" applyBorder="1" applyAlignment="1">
      <alignment horizontal="right"/>
    </xf>
    <xf numFmtId="0" fontId="78" fillId="34" borderId="0" xfId="131" applyFont="1" applyFill="1" applyBorder="1" applyAlignment="1">
      <alignment horizontal="left"/>
    </xf>
    <xf numFmtId="0" fontId="79" fillId="34" borderId="0" xfId="131" applyFont="1" applyFill="1" applyBorder="1" applyAlignment="1">
      <alignment horizontal="right"/>
    </xf>
    <xf numFmtId="164" fontId="79" fillId="34" borderId="0" xfId="131" applyNumberFormat="1" applyFont="1" applyFill="1" applyBorder="1" applyAlignment="1">
      <alignment horizontal="right"/>
    </xf>
    <xf numFmtId="164" fontId="78" fillId="34" borderId="0" xfId="131" applyNumberFormat="1" applyFont="1" applyFill="1" applyBorder="1" applyAlignment="1">
      <alignment horizontal="right"/>
    </xf>
    <xf numFmtId="0" fontId="79" fillId="34" borderId="0" xfId="131" applyFont="1" applyFill="1"/>
    <xf numFmtId="0" fontId="78" fillId="35" borderId="0" xfId="108" applyFont="1" applyFill="1" applyBorder="1"/>
    <xf numFmtId="0" fontId="79" fillId="35" borderId="0" xfId="108" applyFont="1" applyFill="1" applyBorder="1" applyAlignment="1">
      <alignment horizontal="left"/>
    </xf>
    <xf numFmtId="0" fontId="78" fillId="35" borderId="13" xfId="131" applyFont="1" applyFill="1" applyBorder="1" applyAlignment="1">
      <alignment horizontal="left"/>
    </xf>
    <xf numFmtId="0" fontId="79" fillId="35" borderId="13" xfId="131" applyFont="1" applyFill="1" applyBorder="1" applyAlignment="1">
      <alignment horizontal="right" wrapText="1"/>
    </xf>
    <xf numFmtId="0" fontId="78" fillId="35" borderId="13" xfId="131" applyFont="1" applyFill="1" applyBorder="1" applyAlignment="1">
      <alignment horizontal="right" wrapText="1"/>
    </xf>
    <xf numFmtId="0" fontId="78" fillId="36" borderId="0" xfId="131" applyFont="1" applyFill="1" applyBorder="1" applyAlignment="1">
      <alignment horizontal="right"/>
    </xf>
    <xf numFmtId="0" fontId="78" fillId="35" borderId="0" xfId="131" applyFont="1" applyFill="1" applyBorder="1" applyAlignment="1">
      <alignment horizontal="left"/>
    </xf>
    <xf numFmtId="164" fontId="79" fillId="35" borderId="0" xfId="131" applyNumberFormat="1" applyFont="1" applyFill="1" applyBorder="1" applyAlignment="1">
      <alignment horizontal="right"/>
    </xf>
    <xf numFmtId="0" fontId="79" fillId="35" borderId="0" xfId="131" applyFont="1" applyFill="1" applyBorder="1" applyAlignment="1">
      <alignment horizontal="right"/>
    </xf>
    <xf numFmtId="0" fontId="78" fillId="35" borderId="0" xfId="131" applyFont="1" applyFill="1" applyBorder="1" applyAlignment="1">
      <alignment horizontal="right"/>
    </xf>
    <xf numFmtId="164" fontId="78" fillId="35" borderId="0" xfId="131" applyNumberFormat="1" applyFont="1" applyFill="1" applyBorder="1" applyAlignment="1">
      <alignment horizontal="right"/>
    </xf>
    <xf numFmtId="164" fontId="86" fillId="35" borderId="0" xfId="131" applyNumberFormat="1" applyFont="1" applyFill="1" applyBorder="1" applyAlignment="1">
      <alignment horizontal="right"/>
    </xf>
    <xf numFmtId="164" fontId="87" fillId="35" borderId="0" xfId="131" applyNumberFormat="1" applyFont="1" applyFill="1" applyBorder="1" applyAlignment="1">
      <alignment horizontal="right"/>
    </xf>
    <xf numFmtId="0" fontId="79" fillId="35" borderId="0" xfId="131" applyFont="1" applyFill="1" applyBorder="1" applyAlignment="1">
      <alignment horizontal="left" wrapText="1"/>
    </xf>
    <xf numFmtId="0" fontId="80" fillId="34" borderId="0" xfId="131" applyFont="1" applyFill="1" applyBorder="1"/>
    <xf numFmtId="0" fontId="79" fillId="35" borderId="0" xfId="108" applyFont="1" applyFill="1" applyBorder="1" applyAlignment="1">
      <alignment horizontal="right"/>
    </xf>
    <xf numFmtId="0" fontId="79" fillId="35" borderId="13" xfId="108" applyFont="1" applyFill="1" applyBorder="1" applyAlignment="1">
      <alignment horizontal="left" wrapText="1"/>
    </xf>
    <xf numFmtId="0" fontId="79" fillId="35" borderId="13" xfId="108" applyFont="1" applyFill="1" applyBorder="1" applyAlignment="1">
      <alignment horizontal="right" wrapText="1"/>
    </xf>
    <xf numFmtId="0" fontId="78" fillId="35" borderId="13" xfId="108" applyFont="1" applyFill="1" applyBorder="1" applyAlignment="1">
      <alignment horizontal="right" wrapText="1"/>
    </xf>
    <xf numFmtId="0" fontId="79" fillId="35" borderId="0" xfId="108" applyFont="1" applyFill="1" applyBorder="1" applyAlignment="1"/>
    <xf numFmtId="0" fontId="79" fillId="35" borderId="13" xfId="131" applyFont="1" applyFill="1" applyBorder="1" applyAlignment="1">
      <alignment horizontal="left" wrapText="1"/>
    </xf>
    <xf numFmtId="0" fontId="79" fillId="35" borderId="13" xfId="108" applyFont="1" applyFill="1" applyBorder="1" applyAlignment="1"/>
    <xf numFmtId="0" fontId="79" fillId="35" borderId="13" xfId="108" applyFont="1" applyFill="1" applyBorder="1" applyAlignment="1">
      <alignment horizontal="right"/>
    </xf>
    <xf numFmtId="169" fontId="78" fillId="36" borderId="0" xfId="131" applyNumberFormat="1" applyFont="1" applyFill="1" applyBorder="1" applyAlignment="1">
      <alignment horizontal="left"/>
    </xf>
    <xf numFmtId="1" fontId="79" fillId="36" borderId="0" xfId="131" applyNumberFormat="1" applyFont="1" applyFill="1" applyBorder="1" applyAlignment="1">
      <alignment horizontal="right"/>
    </xf>
    <xf numFmtId="1" fontId="78" fillId="36" borderId="0" xfId="131" applyNumberFormat="1" applyFont="1" applyFill="1" applyBorder="1" applyAlignment="1">
      <alignment horizontal="right"/>
    </xf>
    <xf numFmtId="169" fontId="78" fillId="35" borderId="0" xfId="131" applyNumberFormat="1" applyFont="1" applyFill="1" applyBorder="1" applyAlignment="1">
      <alignment horizontal="left"/>
    </xf>
    <xf numFmtId="1" fontId="79" fillId="35" borderId="0" xfId="131" applyNumberFormat="1" applyFont="1" applyFill="1" applyBorder="1" applyAlignment="1">
      <alignment horizontal="right"/>
    </xf>
    <xf numFmtId="1" fontId="78" fillId="35" borderId="0" xfId="131" applyNumberFormat="1" applyFont="1" applyFill="1" applyBorder="1" applyAlignment="1">
      <alignment horizontal="right"/>
    </xf>
    <xf numFmtId="169" fontId="78" fillId="35" borderId="17" xfId="131" applyNumberFormat="1" applyFont="1" applyFill="1" applyBorder="1" applyAlignment="1">
      <alignment horizontal="left"/>
    </xf>
    <xf numFmtId="1" fontId="79" fillId="35" borderId="17" xfId="131" applyNumberFormat="1" applyFont="1" applyFill="1" applyBorder="1" applyAlignment="1">
      <alignment horizontal="right"/>
    </xf>
    <xf numFmtId="1" fontId="78" fillId="35" borderId="17" xfId="131" applyNumberFormat="1" applyFont="1" applyFill="1" applyBorder="1" applyAlignment="1">
      <alignment horizontal="right"/>
    </xf>
    <xf numFmtId="0" fontId="79" fillId="35" borderId="17" xfId="131" applyFont="1" applyFill="1" applyBorder="1" applyAlignment="1">
      <alignment horizontal="right"/>
    </xf>
    <xf numFmtId="0" fontId="79" fillId="35" borderId="16" xfId="122" applyFont="1" applyFill="1" applyBorder="1"/>
    <xf numFmtId="0" fontId="80" fillId="35" borderId="0" xfId="0" applyFont="1" applyFill="1" applyAlignment="1">
      <alignment horizontal="left" wrapText="1"/>
    </xf>
    <xf numFmtId="0" fontId="78" fillId="35" borderId="13" xfId="102" applyNumberFormat="1" applyFont="1" applyFill="1" applyBorder="1" applyAlignment="1">
      <alignment horizontal="left"/>
    </xf>
    <xf numFmtId="49" fontId="79" fillId="35" borderId="13" xfId="102" applyNumberFormat="1" applyFont="1" applyFill="1" applyBorder="1" applyAlignment="1">
      <alignment horizontal="right" wrapText="1"/>
    </xf>
    <xf numFmtId="0" fontId="78" fillId="36" borderId="0" xfId="102" applyNumberFormat="1" applyFont="1" applyFill="1" applyAlignment="1">
      <alignment horizontal="left"/>
    </xf>
    <xf numFmtId="164" fontId="79" fillId="36" borderId="0" xfId="0" applyNumberFormat="1" applyFont="1" applyFill="1" applyAlignment="1">
      <alignment horizontal="right"/>
    </xf>
    <xf numFmtId="0" fontId="78" fillId="35" borderId="0" xfId="102" applyNumberFormat="1" applyFont="1" applyFill="1" applyAlignment="1">
      <alignment horizontal="left"/>
    </xf>
    <xf numFmtId="164" fontId="79" fillId="35" borderId="0" xfId="0" applyNumberFormat="1" applyFont="1" applyFill="1" applyAlignment="1">
      <alignment horizontal="right"/>
    </xf>
    <xf numFmtId="0" fontId="78" fillId="35" borderId="17" xfId="102" applyNumberFormat="1" applyFont="1" applyFill="1" applyBorder="1" applyAlignment="1">
      <alignment horizontal="left"/>
    </xf>
    <xf numFmtId="0" fontId="79" fillId="35" borderId="0" xfId="0" applyFont="1" applyFill="1" applyAlignment="1">
      <alignment horizontal="left"/>
    </xf>
    <xf numFmtId="0" fontId="79" fillId="35" borderId="0" xfId="0" applyFont="1" applyFill="1" applyAlignment="1">
      <alignment horizontal="right"/>
    </xf>
    <xf numFmtId="0" fontId="78" fillId="35" borderId="13" xfId="132" applyFont="1" applyFill="1" applyBorder="1" applyAlignment="1">
      <alignment horizontal="left"/>
    </xf>
    <xf numFmtId="0" fontId="78" fillId="35" borderId="13" xfId="135" applyFont="1" applyFill="1" applyBorder="1" applyAlignment="1">
      <alignment horizontal="left"/>
    </xf>
    <xf numFmtId="0" fontId="80" fillId="35" borderId="0" xfId="108" applyFont="1" applyFill="1" applyAlignment="1">
      <alignment horizontal="left" wrapText="1"/>
    </xf>
    <xf numFmtId="0" fontId="79" fillId="35" borderId="0" xfId="108" applyFont="1" applyFill="1"/>
    <xf numFmtId="0" fontId="78" fillId="34" borderId="13" xfId="108" applyFont="1" applyFill="1" applyBorder="1" applyAlignment="1">
      <alignment horizontal="left"/>
    </xf>
    <xf numFmtId="0" fontId="79" fillId="34" borderId="13" xfId="108" applyFont="1" applyFill="1" applyBorder="1" applyAlignment="1">
      <alignment horizontal="right" wrapText="1"/>
    </xf>
    <xf numFmtId="0" fontId="78" fillId="34" borderId="13" xfId="108" applyFont="1" applyFill="1" applyBorder="1" applyAlignment="1">
      <alignment horizontal="right" wrapText="1"/>
    </xf>
    <xf numFmtId="0" fontId="78" fillId="36" borderId="0" xfId="108" applyFont="1" applyFill="1" applyBorder="1" applyAlignment="1">
      <alignment horizontal="left"/>
    </xf>
    <xf numFmtId="3" fontId="79" fillId="36" borderId="0" xfId="108" applyNumberFormat="1" applyFont="1" applyFill="1" applyBorder="1" applyAlignment="1">
      <alignment horizontal="right"/>
    </xf>
    <xf numFmtId="3" fontId="78" fillId="36" borderId="0" xfId="108" applyNumberFormat="1" applyFont="1" applyFill="1" applyBorder="1" applyAlignment="1">
      <alignment horizontal="right"/>
    </xf>
    <xf numFmtId="0" fontId="78" fillId="34" borderId="0" xfId="108" applyFont="1" applyFill="1" applyBorder="1" applyAlignment="1">
      <alignment horizontal="left"/>
    </xf>
    <xf numFmtId="3" fontId="79" fillId="34" borderId="0" xfId="108" applyNumberFormat="1" applyFont="1" applyFill="1" applyBorder="1" applyAlignment="1">
      <alignment horizontal="right"/>
    </xf>
    <xf numFmtId="3" fontId="78" fillId="34" borderId="0" xfId="108" applyNumberFormat="1" applyFont="1" applyFill="1" applyBorder="1" applyAlignment="1">
      <alignment horizontal="right"/>
    </xf>
    <xf numFmtId="0" fontId="78" fillId="35" borderId="17" xfId="108" applyFont="1" applyFill="1" applyBorder="1" applyAlignment="1">
      <alignment horizontal="left"/>
    </xf>
    <xf numFmtId="3" fontId="79" fillId="35" borderId="17" xfId="108" applyNumberFormat="1" applyFont="1" applyFill="1" applyBorder="1" applyAlignment="1">
      <alignment horizontal="right"/>
    </xf>
    <xf numFmtId="0" fontId="47" fillId="34" borderId="0" xfId="108" applyFont="1" applyFill="1" applyBorder="1" applyAlignment="1">
      <alignment horizontal="left"/>
    </xf>
    <xf numFmtId="0" fontId="48" fillId="34" borderId="0" xfId="108" applyFont="1" applyFill="1" applyBorder="1" applyAlignment="1">
      <alignment horizontal="right"/>
    </xf>
    <xf numFmtId="0" fontId="79" fillId="34" borderId="0" xfId="108" applyFont="1" applyFill="1"/>
    <xf numFmtId="0" fontId="79" fillId="35" borderId="0" xfId="108" applyFont="1" applyFill="1" applyAlignment="1">
      <alignment horizontal="left"/>
    </xf>
    <xf numFmtId="0" fontId="79" fillId="35" borderId="0" xfId="108" applyFont="1" applyFill="1" applyAlignment="1">
      <alignment horizontal="right"/>
    </xf>
    <xf numFmtId="0" fontId="80" fillId="35" borderId="0" xfId="108" applyFont="1" applyFill="1" applyBorder="1" applyAlignment="1">
      <alignment wrapText="1"/>
    </xf>
    <xf numFmtId="0" fontId="78" fillId="34" borderId="13" xfId="134" applyFont="1" applyFill="1" applyBorder="1" applyAlignment="1">
      <alignment horizontal="left"/>
    </xf>
    <xf numFmtId="0" fontId="79" fillId="34" borderId="13" xfId="134" applyFont="1" applyFill="1" applyBorder="1" applyAlignment="1">
      <alignment horizontal="right" wrapText="1"/>
    </xf>
    <xf numFmtId="0" fontId="78" fillId="34" borderId="13" xfId="134" applyFont="1" applyFill="1" applyBorder="1" applyAlignment="1">
      <alignment horizontal="right" wrapText="1"/>
    </xf>
    <xf numFmtId="0" fontId="78" fillId="36" borderId="0" xfId="134" applyFont="1" applyFill="1" applyBorder="1" applyAlignment="1">
      <alignment horizontal="left"/>
    </xf>
    <xf numFmtId="164" fontId="79" fillId="36" borderId="0" xfId="134" applyNumberFormat="1" applyFont="1" applyFill="1" applyBorder="1" applyAlignment="1">
      <alignment horizontal="right"/>
    </xf>
    <xf numFmtId="164" fontId="78" fillId="36" borderId="0" xfId="134" applyNumberFormat="1" applyFont="1" applyFill="1" applyBorder="1" applyAlignment="1">
      <alignment horizontal="right"/>
    </xf>
    <xf numFmtId="0" fontId="78" fillId="34" borderId="0" xfId="134" applyFont="1" applyFill="1" applyBorder="1" applyAlignment="1">
      <alignment horizontal="left"/>
    </xf>
    <xf numFmtId="164" fontId="79" fillId="34" borderId="0" xfId="134" applyNumberFormat="1" applyFont="1" applyFill="1" applyBorder="1" applyAlignment="1">
      <alignment horizontal="right"/>
    </xf>
    <xf numFmtId="164" fontId="78" fillId="34" borderId="0" xfId="134" applyNumberFormat="1" applyFont="1" applyFill="1" applyBorder="1" applyAlignment="1">
      <alignment horizontal="right"/>
    </xf>
    <xf numFmtId="0" fontId="78" fillId="34" borderId="17" xfId="134" applyFont="1" applyFill="1" applyBorder="1" applyAlignment="1">
      <alignment horizontal="left"/>
    </xf>
    <xf numFmtId="164" fontId="79" fillId="34" borderId="17" xfId="134" applyNumberFormat="1" applyFont="1" applyFill="1" applyBorder="1" applyAlignment="1">
      <alignment horizontal="right"/>
    </xf>
    <xf numFmtId="164" fontId="78" fillId="34" borderId="17" xfId="134" applyNumberFormat="1" applyFont="1" applyFill="1" applyBorder="1" applyAlignment="1">
      <alignment horizontal="right"/>
    </xf>
    <xf numFmtId="0" fontId="79" fillId="35" borderId="0" xfId="108" applyFont="1" applyFill="1" applyBorder="1" applyAlignment="1">
      <alignment horizontal="left" wrapText="1"/>
    </xf>
    <xf numFmtId="0" fontId="79" fillId="35" borderId="0" xfId="108" applyFont="1" applyFill="1" applyBorder="1" applyAlignment="1">
      <alignment horizontal="right" wrapText="1"/>
    </xf>
    <xf numFmtId="0" fontId="78" fillId="35" borderId="13" xfId="136" applyFont="1" applyFill="1" applyBorder="1" applyAlignment="1">
      <alignment horizontal="left"/>
    </xf>
    <xf numFmtId="0" fontId="79" fillId="35" borderId="13" xfId="136" applyFont="1" applyFill="1" applyBorder="1" applyAlignment="1">
      <alignment horizontal="right" wrapText="1"/>
    </xf>
    <xf numFmtId="0" fontId="78" fillId="36" borderId="0" xfId="136" applyFont="1" applyFill="1" applyBorder="1" applyAlignment="1">
      <alignment horizontal="left"/>
    </xf>
    <xf numFmtId="164" fontId="79" fillId="36" borderId="0" xfId="136" applyNumberFormat="1" applyFont="1" applyFill="1" applyBorder="1" applyAlignment="1">
      <alignment horizontal="right"/>
    </xf>
    <xf numFmtId="0" fontId="78" fillId="35" borderId="0" xfId="136" applyFont="1" applyFill="1" applyBorder="1" applyAlignment="1">
      <alignment horizontal="left"/>
    </xf>
    <xf numFmtId="164" fontId="79" fillId="35" borderId="0" xfId="136" applyNumberFormat="1" applyFont="1" applyFill="1" applyBorder="1" applyAlignment="1">
      <alignment horizontal="right"/>
    </xf>
    <xf numFmtId="0" fontId="78" fillId="35" borderId="17" xfId="136" applyFont="1" applyFill="1" applyBorder="1" applyAlignment="1">
      <alignment horizontal="left"/>
    </xf>
    <xf numFmtId="164" fontId="79" fillId="35" borderId="17" xfId="136" applyNumberFormat="1" applyFont="1" applyFill="1" applyBorder="1" applyAlignment="1">
      <alignment horizontal="right"/>
    </xf>
    <xf numFmtId="0" fontId="78" fillId="35" borderId="13" xfId="0" applyFont="1" applyFill="1" applyBorder="1" applyAlignment="1">
      <alignment horizontal="left" wrapText="1"/>
    </xf>
    <xf numFmtId="0" fontId="79" fillId="35" borderId="13" xfId="0" applyFont="1" applyFill="1" applyBorder="1" applyAlignment="1">
      <alignment horizontal="right" wrapText="1"/>
    </xf>
    <xf numFmtId="0" fontId="78" fillId="35" borderId="13" xfId="0" applyFont="1" applyFill="1" applyBorder="1" applyAlignment="1">
      <alignment horizontal="right" wrapText="1"/>
    </xf>
    <xf numFmtId="3" fontId="78" fillId="35" borderId="0" xfId="0" applyNumberFormat="1" applyFont="1" applyFill="1" applyBorder="1" applyAlignment="1">
      <alignment horizontal="right" vertical="center"/>
    </xf>
    <xf numFmtId="0" fontId="79" fillId="35" borderId="0" xfId="0" applyFont="1" applyFill="1" applyBorder="1" applyAlignment="1">
      <alignment horizontal="left"/>
    </xf>
    <xf numFmtId="0" fontId="79" fillId="35" borderId="0" xfId="0" applyFont="1" applyFill="1" applyBorder="1" applyAlignment="1">
      <alignment horizontal="right"/>
    </xf>
    <xf numFmtId="0" fontId="78" fillId="35" borderId="0" xfId="0" applyFont="1" applyFill="1" applyAlignment="1">
      <alignment horizontal="left"/>
    </xf>
    <xf numFmtId="0" fontId="80" fillId="35" borderId="0" xfId="0" applyFont="1" applyFill="1" applyAlignment="1">
      <alignment horizontal="left" vertical="center" wrapText="1"/>
    </xf>
    <xf numFmtId="164" fontId="79" fillId="35" borderId="13" xfId="0" applyNumberFormat="1" applyFont="1" applyFill="1" applyBorder="1" applyAlignment="1">
      <alignment horizontal="right" wrapText="1"/>
    </xf>
    <xf numFmtId="0" fontId="78" fillId="36" borderId="0" xfId="0" applyFont="1" applyFill="1" applyAlignment="1">
      <alignment horizontal="left"/>
    </xf>
    <xf numFmtId="0" fontId="80" fillId="35" borderId="0" xfId="0" applyFont="1" applyFill="1" applyAlignment="1">
      <alignment vertical="center" wrapText="1"/>
    </xf>
    <xf numFmtId="0" fontId="79" fillId="35" borderId="0" xfId="0" applyFont="1" applyFill="1" applyAlignment="1">
      <alignment wrapText="1"/>
    </xf>
    <xf numFmtId="0" fontId="83" fillId="35" borderId="0" xfId="0" applyFont="1" applyFill="1" applyAlignment="1">
      <alignment wrapText="1"/>
    </xf>
    <xf numFmtId="0" fontId="83" fillId="35" borderId="13" xfId="0" applyFont="1" applyFill="1" applyBorder="1"/>
    <xf numFmtId="0" fontId="83" fillId="36" borderId="0" xfId="0" applyFont="1" applyFill="1" applyAlignment="1">
      <alignment horizontal="left"/>
    </xf>
    <xf numFmtId="0" fontId="83" fillId="35" borderId="0" xfId="0" applyFont="1" applyFill="1" applyAlignment="1">
      <alignment horizontal="left"/>
    </xf>
    <xf numFmtId="0" fontId="83" fillId="35" borderId="17" xfId="0" applyFont="1" applyFill="1" applyBorder="1" applyAlignment="1">
      <alignment horizontal="left"/>
    </xf>
    <xf numFmtId="0" fontId="80" fillId="35" borderId="0" xfId="109" applyFont="1" applyFill="1" applyAlignment="1">
      <alignment vertical="center" wrapText="1"/>
    </xf>
    <xf numFmtId="0" fontId="0" fillId="35" borderId="0" xfId="0" applyFill="1" applyBorder="1"/>
    <xf numFmtId="0" fontId="88" fillId="35" borderId="0" xfId="0" applyFont="1" applyFill="1" applyBorder="1"/>
    <xf numFmtId="1" fontId="79" fillId="36" borderId="0" xfId="102" applyNumberFormat="1" applyFont="1" applyFill="1" applyBorder="1"/>
    <xf numFmtId="1" fontId="79" fillId="35" borderId="0" xfId="102" applyNumberFormat="1" applyFont="1" applyFill="1" applyBorder="1"/>
    <xf numFmtId="1" fontId="77" fillId="35" borderId="17" xfId="0" applyNumberFormat="1" applyFont="1" applyFill="1" applyBorder="1" applyAlignment="1">
      <alignment horizontal="right"/>
    </xf>
    <xf numFmtId="1" fontId="79" fillId="36" borderId="0" xfId="0" applyNumberFormat="1" applyFont="1" applyFill="1" applyAlignment="1">
      <alignment horizontal="right"/>
    </xf>
    <xf numFmtId="1" fontId="79" fillId="35" borderId="0" xfId="0" applyNumberFormat="1" applyFont="1" applyFill="1" applyAlignment="1">
      <alignment horizontal="right"/>
    </xf>
    <xf numFmtId="2" fontId="79" fillId="36" borderId="0" xfId="128" applyNumberFormat="1" applyFont="1" applyFill="1" applyBorder="1" applyAlignment="1">
      <alignment horizontal="right" wrapText="1"/>
    </xf>
    <xf numFmtId="2" fontId="78" fillId="36" borderId="0" xfId="128" applyNumberFormat="1" applyFont="1" applyFill="1" applyBorder="1" applyAlignment="1">
      <alignment horizontal="right" wrapText="1"/>
    </xf>
    <xf numFmtId="2" fontId="79" fillId="35" borderId="0" xfId="128" applyNumberFormat="1" applyFont="1" applyFill="1" applyBorder="1" applyAlignment="1">
      <alignment horizontal="right" wrapText="1"/>
    </xf>
    <xf numFmtId="2" fontId="78" fillId="35" borderId="0" xfId="128" applyNumberFormat="1" applyFont="1" applyFill="1" applyBorder="1" applyAlignment="1">
      <alignment horizontal="right" wrapText="1"/>
    </xf>
    <xf numFmtId="2" fontId="79" fillId="35" borderId="17" xfId="128" applyNumberFormat="1" applyFont="1" applyFill="1" applyBorder="1" applyAlignment="1">
      <alignment horizontal="right" wrapText="1"/>
    </xf>
    <xf numFmtId="2" fontId="78" fillId="35" borderId="17" xfId="128" applyNumberFormat="1" applyFont="1" applyFill="1" applyBorder="1" applyAlignment="1">
      <alignment horizontal="right" wrapText="1"/>
    </xf>
    <xf numFmtId="3" fontId="79" fillId="36" borderId="0" xfId="118" applyNumberFormat="1" applyFont="1" applyFill="1" applyAlignment="1">
      <alignment horizontal="right"/>
    </xf>
    <xf numFmtId="3" fontId="79" fillId="35" borderId="0" xfId="118" applyNumberFormat="1" applyFont="1" applyFill="1" applyAlignment="1">
      <alignment horizontal="right"/>
    </xf>
    <xf numFmtId="0" fontId="89" fillId="35" borderId="0" xfId="0" applyFont="1" applyFill="1" applyBorder="1"/>
    <xf numFmtId="0" fontId="79" fillId="35" borderId="0" xfId="113" applyFont="1" applyFill="1" applyBorder="1"/>
    <xf numFmtId="0" fontId="78" fillId="35" borderId="13" xfId="133" applyFont="1" applyFill="1" applyBorder="1" applyAlignment="1">
      <alignment horizontal="left"/>
    </xf>
    <xf numFmtId="0" fontId="79" fillId="35" borderId="13" xfId="133" applyFont="1" applyFill="1" applyBorder="1" applyAlignment="1">
      <alignment horizontal="right" wrapText="1"/>
    </xf>
    <xf numFmtId="0" fontId="78" fillId="36" borderId="0" xfId="133" applyFont="1" applyFill="1" applyBorder="1" applyAlignment="1">
      <alignment horizontal="left"/>
    </xf>
    <xf numFmtId="164" fontId="79" fillId="36" borderId="0" xfId="133" applyNumberFormat="1" applyFont="1" applyFill="1" applyBorder="1" applyAlignment="1">
      <alignment horizontal="right"/>
    </xf>
    <xf numFmtId="0" fontId="78" fillId="35" borderId="0" xfId="133" applyFont="1" applyFill="1" applyBorder="1" applyAlignment="1">
      <alignment horizontal="left"/>
    </xf>
    <xf numFmtId="164" fontId="79" fillId="35" borderId="0" xfId="133" applyNumberFormat="1" applyFont="1" applyFill="1" applyBorder="1" applyAlignment="1">
      <alignment horizontal="right"/>
    </xf>
    <xf numFmtId="0" fontId="79" fillId="34" borderId="0" xfId="133" applyFont="1" applyFill="1"/>
    <xf numFmtId="0" fontId="79" fillId="34" borderId="0" xfId="133" applyFont="1" applyFill="1" applyBorder="1" applyAlignment="1">
      <alignment vertical="top" wrapText="1"/>
    </xf>
    <xf numFmtId="0" fontId="80" fillId="34" borderId="0" xfId="133" applyFont="1" applyFill="1" applyAlignment="1">
      <alignment horizontal="center" wrapText="1"/>
    </xf>
    <xf numFmtId="0" fontId="79" fillId="35" borderId="0" xfId="113" applyFont="1" applyFill="1"/>
    <xf numFmtId="0" fontId="78" fillId="35" borderId="0" xfId="113" applyFont="1" applyFill="1"/>
    <xf numFmtId="0" fontId="78" fillId="35" borderId="13" xfId="133" applyFont="1" applyFill="1" applyBorder="1" applyAlignment="1">
      <alignment horizontal="right" wrapText="1"/>
    </xf>
    <xf numFmtId="0" fontId="78" fillId="36" borderId="0" xfId="119" applyFont="1" applyFill="1" applyBorder="1" applyAlignment="1">
      <alignment horizontal="left"/>
    </xf>
    <xf numFmtId="167" fontId="79" fillId="36" borderId="0" xfId="133" applyNumberFormat="1" applyFont="1" applyFill="1" applyBorder="1" applyAlignment="1">
      <alignment horizontal="right"/>
    </xf>
    <xf numFmtId="167" fontId="78" fillId="36" borderId="0" xfId="133" applyNumberFormat="1" applyFont="1" applyFill="1" applyBorder="1" applyAlignment="1">
      <alignment horizontal="right"/>
    </xf>
    <xf numFmtId="0" fontId="78" fillId="35" borderId="0" xfId="119" applyFont="1" applyFill="1" applyBorder="1" applyAlignment="1">
      <alignment horizontal="left"/>
    </xf>
    <xf numFmtId="167" fontId="79" fillId="35" borderId="0" xfId="133" applyNumberFormat="1" applyFont="1" applyFill="1" applyBorder="1" applyAlignment="1">
      <alignment horizontal="right"/>
    </xf>
    <xf numFmtId="167" fontId="78" fillId="35" borderId="0" xfId="133" applyNumberFormat="1" applyFont="1" applyFill="1" applyBorder="1" applyAlignment="1">
      <alignment horizontal="right"/>
    </xf>
    <xf numFmtId="0" fontId="78" fillId="35" borderId="17" xfId="119" applyFont="1" applyFill="1" applyBorder="1" applyAlignment="1">
      <alignment horizontal="left"/>
    </xf>
    <xf numFmtId="167" fontId="79" fillId="35" borderId="17" xfId="133" applyNumberFormat="1" applyFont="1" applyFill="1" applyBorder="1" applyAlignment="1">
      <alignment horizontal="right"/>
    </xf>
    <xf numFmtId="0" fontId="79" fillId="34" borderId="0" xfId="133" applyFont="1" applyFill="1" applyAlignment="1">
      <alignment vertical="top"/>
    </xf>
    <xf numFmtId="0" fontId="79" fillId="35" borderId="0" xfId="113" applyFont="1" applyFill="1" applyAlignment="1">
      <alignment horizontal="left"/>
    </xf>
    <xf numFmtId="0" fontId="79" fillId="35" borderId="0" xfId="113" applyFont="1" applyFill="1" applyAlignment="1">
      <alignment horizontal="right"/>
    </xf>
    <xf numFmtId="164" fontId="78" fillId="36" borderId="0" xfId="133" applyNumberFormat="1" applyFont="1" applyFill="1" applyBorder="1" applyAlignment="1">
      <alignment horizontal="right"/>
    </xf>
    <xf numFmtId="164" fontId="78" fillId="35" borderId="0" xfId="133" applyNumberFormat="1" applyFont="1" applyFill="1" applyBorder="1" applyAlignment="1">
      <alignment horizontal="right"/>
    </xf>
    <xf numFmtId="0" fontId="78" fillId="35" borderId="17" xfId="133" applyFont="1" applyFill="1" applyBorder="1" applyAlignment="1">
      <alignment horizontal="left"/>
    </xf>
    <xf numFmtId="164" fontId="79" fillId="35" borderId="17" xfId="133" applyNumberFormat="1" applyFont="1" applyFill="1" applyBorder="1" applyAlignment="1">
      <alignment horizontal="right"/>
    </xf>
    <xf numFmtId="164" fontId="78" fillId="35" borderId="17" xfId="133" applyNumberFormat="1" applyFont="1" applyFill="1" applyBorder="1" applyAlignment="1">
      <alignment horizontal="right"/>
    </xf>
    <xf numFmtId="0" fontId="86" fillId="35" borderId="0" xfId="125" applyFont="1" applyFill="1"/>
    <xf numFmtId="3" fontId="1" fillId="35" borderId="0" xfId="102" applyNumberFormat="1" applyFill="1"/>
    <xf numFmtId="3" fontId="79" fillId="35" borderId="0" xfId="102" applyNumberFormat="1" applyFont="1" applyFill="1" applyBorder="1"/>
    <xf numFmtId="164" fontId="79" fillId="35" borderId="0" xfId="108" applyNumberFormat="1" applyFont="1" applyFill="1" applyBorder="1"/>
    <xf numFmtId="1" fontId="79" fillId="35" borderId="0" xfId="108" applyNumberFormat="1" applyFont="1" applyFill="1" applyBorder="1" applyAlignment="1">
      <alignment horizontal="right"/>
    </xf>
    <xf numFmtId="0" fontId="78" fillId="35" borderId="0" xfId="108" applyFont="1" applyFill="1" applyBorder="1" applyAlignment="1">
      <alignment horizontal="left"/>
    </xf>
    <xf numFmtId="1" fontId="78" fillId="35" borderId="0" xfId="108" applyNumberFormat="1" applyFont="1" applyFill="1" applyBorder="1" applyAlignment="1">
      <alignment horizontal="right"/>
    </xf>
    <xf numFmtId="0" fontId="83" fillId="36" borderId="17" xfId="0" applyFont="1" applyFill="1" applyBorder="1" applyAlignment="1">
      <alignment horizontal="left"/>
    </xf>
    <xf numFmtId="1" fontId="77" fillId="36" borderId="17" xfId="0" applyNumberFormat="1" applyFont="1" applyFill="1" applyBorder="1" applyAlignment="1">
      <alignment horizontal="right"/>
    </xf>
    <xf numFmtId="2" fontId="48" fillId="34" borderId="0" xfId="130" applyNumberFormat="1" applyFont="1" applyFill="1" applyBorder="1"/>
    <xf numFmtId="2" fontId="54" fillId="34" borderId="0" xfId="130" applyNumberFormat="1" applyFont="1" applyFill="1" applyBorder="1"/>
    <xf numFmtId="2" fontId="90" fillId="34" borderId="0" xfId="130" applyNumberFormat="1" applyFont="1" applyFill="1" applyBorder="1"/>
    <xf numFmtId="2" fontId="53" fillId="34" borderId="0" xfId="130" applyNumberFormat="1" applyFont="1" applyFill="1" applyBorder="1"/>
    <xf numFmtId="2" fontId="47" fillId="34" borderId="0" xfId="130" applyNumberFormat="1" applyFont="1" applyFill="1" applyBorder="1"/>
    <xf numFmtId="0" fontId="52" fillId="34" borderId="0" xfId="130" applyFont="1" applyFill="1" applyBorder="1"/>
    <xf numFmtId="0" fontId="47" fillId="34" borderId="0" xfId="130" applyFont="1" applyFill="1" applyBorder="1"/>
    <xf numFmtId="2" fontId="91" fillId="34" borderId="0" xfId="130" applyNumberFormat="1" applyFont="1" applyFill="1" applyBorder="1"/>
    <xf numFmtId="2" fontId="92" fillId="34" borderId="0" xfId="130" applyNumberFormat="1" applyFont="1" applyFill="1" applyBorder="1"/>
    <xf numFmtId="165" fontId="77" fillId="35" borderId="0" xfId="0" applyNumberFormat="1" applyFont="1" applyFill="1"/>
    <xf numFmtId="165" fontId="79" fillId="35" borderId="0" xfId="102" applyNumberFormat="1" applyFont="1" applyFill="1" applyBorder="1"/>
    <xf numFmtId="0" fontId="1" fillId="35" borderId="0" xfId="0" applyFont="1" applyFill="1"/>
    <xf numFmtId="165" fontId="1" fillId="35" borderId="0" xfId="0" applyNumberFormat="1" applyFont="1" applyFill="1"/>
    <xf numFmtId="0" fontId="78" fillId="35" borderId="18" xfId="127" applyFont="1" applyFill="1" applyBorder="1" applyAlignment="1">
      <alignment horizontal="left"/>
    </xf>
    <xf numFmtId="164" fontId="79" fillId="35" borderId="18" xfId="127" applyNumberFormat="1" applyFont="1" applyFill="1" applyBorder="1" applyAlignment="1">
      <alignment horizontal="right"/>
    </xf>
    <xf numFmtId="164" fontId="78" fillId="35" borderId="18" xfId="127" applyNumberFormat="1" applyFont="1" applyFill="1" applyBorder="1" applyAlignment="1">
      <alignment horizontal="right"/>
    </xf>
    <xf numFmtId="0" fontId="78" fillId="35" borderId="17" xfId="124" applyFont="1" applyFill="1" applyBorder="1" applyAlignment="1">
      <alignment horizontal="left"/>
    </xf>
    <xf numFmtId="0" fontId="86" fillId="34" borderId="0" xfId="129" applyFont="1" applyFill="1"/>
    <xf numFmtId="0" fontId="93" fillId="35" borderId="0" xfId="0" applyFont="1" applyFill="1" applyBorder="1" applyAlignment="1">
      <alignment vertical="center"/>
    </xf>
    <xf numFmtId="3" fontId="93" fillId="35" borderId="0" xfId="0" applyNumberFormat="1" applyFont="1" applyFill="1" applyBorder="1" applyAlignment="1">
      <alignment horizontal="right" vertical="center"/>
    </xf>
    <xf numFmtId="0" fontId="80" fillId="35" borderId="0" xfId="0" applyFont="1" applyFill="1" applyBorder="1" applyAlignment="1">
      <alignment horizontal="left"/>
    </xf>
    <xf numFmtId="3" fontId="95" fillId="35" borderId="0" xfId="0" applyNumberFormat="1" applyFont="1" applyFill="1" applyBorder="1" applyAlignment="1">
      <alignment horizontal="left" vertical="center"/>
    </xf>
    <xf numFmtId="0" fontId="80" fillId="35" borderId="0" xfId="0" applyFont="1" applyFill="1" applyAlignment="1">
      <alignment horizontal="left" vertical="center" wrapText="1"/>
    </xf>
    <xf numFmtId="0" fontId="80" fillId="35" borderId="0" xfId="0" applyFont="1" applyFill="1" applyAlignment="1">
      <alignment horizontal="left" vertical="center" wrapText="1"/>
    </xf>
    <xf numFmtId="0" fontId="78" fillId="35" borderId="13" xfId="129" applyFont="1" applyFill="1" applyBorder="1" applyAlignment="1">
      <alignment horizontal="left"/>
    </xf>
    <xf numFmtId="0" fontId="79" fillId="35" borderId="13" xfId="129" applyFont="1" applyFill="1" applyBorder="1" applyAlignment="1">
      <alignment horizontal="right"/>
    </xf>
    <xf numFmtId="0" fontId="79" fillId="35" borderId="13" xfId="129" applyFont="1" applyFill="1" applyBorder="1" applyAlignment="1">
      <alignment horizontal="right" wrapText="1"/>
    </xf>
    <xf numFmtId="0" fontId="78" fillId="35" borderId="13" xfId="129" applyFont="1" applyFill="1" applyBorder="1" applyAlignment="1">
      <alignment horizontal="right"/>
    </xf>
    <xf numFmtId="0" fontId="78" fillId="41" borderId="0" xfId="129" applyFont="1" applyFill="1" applyBorder="1" applyAlignment="1">
      <alignment horizontal="left"/>
    </xf>
    <xf numFmtId="164" fontId="79" fillId="41" borderId="0" xfId="129" applyNumberFormat="1" applyFont="1" applyFill="1" applyBorder="1" applyAlignment="1">
      <alignment horizontal="right"/>
    </xf>
    <xf numFmtId="164" fontId="77" fillId="35" borderId="0" xfId="0" applyNumberFormat="1" applyFont="1" applyFill="1" applyBorder="1"/>
    <xf numFmtId="0" fontId="79" fillId="35" borderId="0" xfId="135" applyFont="1" applyFill="1" applyBorder="1" applyAlignment="1">
      <alignment wrapText="1"/>
    </xf>
    <xf numFmtId="0" fontId="79" fillId="35" borderId="0" xfId="135" applyFont="1" applyFill="1" applyBorder="1" applyAlignment="1"/>
    <xf numFmtId="3" fontId="78" fillId="35" borderId="0" xfId="123" applyNumberFormat="1" applyFont="1" applyFill="1" applyBorder="1" applyAlignment="1">
      <alignment horizontal="right"/>
    </xf>
    <xf numFmtId="0" fontId="79" fillId="39" borderId="0" xfId="123" applyNumberFormat="1" applyFont="1" applyFill="1" applyBorder="1" applyAlignment="1">
      <alignment horizontal="right"/>
    </xf>
    <xf numFmtId="1" fontId="79" fillId="39" borderId="0" xfId="123" applyNumberFormat="1" applyFont="1" applyFill="1" applyBorder="1" applyAlignment="1">
      <alignment horizontal="right"/>
    </xf>
    <xf numFmtId="0" fontId="78" fillId="39" borderId="0" xfId="123" applyNumberFormat="1" applyFont="1" applyFill="1" applyBorder="1" applyAlignment="1">
      <alignment horizontal="right"/>
    </xf>
    <xf numFmtId="164" fontId="79" fillId="35" borderId="17" xfId="124" applyNumberFormat="1" applyFont="1" applyFill="1" applyBorder="1" applyAlignment="1">
      <alignment horizontal="right"/>
    </xf>
    <xf numFmtId="164" fontId="78" fillId="35" borderId="17" xfId="124" applyNumberFormat="1" applyFont="1" applyFill="1" applyBorder="1" applyAlignment="1">
      <alignment horizontal="right"/>
    </xf>
    <xf numFmtId="1" fontId="79" fillId="37" borderId="14" xfId="120" applyNumberFormat="1" applyFont="1" applyFill="1" applyBorder="1" applyAlignment="1"/>
    <xf numFmtId="1" fontId="79" fillId="35" borderId="0" xfId="120" applyNumberFormat="1" applyFont="1" applyFill="1" applyBorder="1" applyAlignment="1"/>
    <xf numFmtId="1" fontId="79" fillId="37" borderId="0" xfId="120" applyNumberFormat="1" applyFont="1" applyFill="1" applyBorder="1" applyAlignment="1"/>
    <xf numFmtId="1" fontId="79" fillId="37" borderId="13" xfId="120" applyNumberFormat="1" applyFont="1" applyFill="1" applyBorder="1" applyAlignment="1"/>
    <xf numFmtId="164" fontId="79" fillId="37" borderId="0" xfId="120" applyNumberFormat="1" applyFont="1" applyFill="1" applyBorder="1" applyAlignment="1"/>
    <xf numFmtId="1" fontId="79" fillId="35" borderId="13" xfId="120" applyNumberFormat="1" applyFont="1" applyFill="1" applyBorder="1" applyAlignment="1"/>
    <xf numFmtId="0" fontId="96" fillId="35" borderId="0" xfId="102" applyFont="1" applyFill="1" applyBorder="1"/>
    <xf numFmtId="164" fontId="79" fillId="35" borderId="0" xfId="101" applyNumberFormat="1" applyFont="1" applyFill="1" applyBorder="1"/>
    <xf numFmtId="0" fontId="78" fillId="0" borderId="0" xfId="127" applyFont="1" applyFill="1" applyBorder="1" applyAlignment="1">
      <alignment horizontal="left"/>
    </xf>
    <xf numFmtId="164" fontId="79" fillId="0" borderId="0" xfId="127" applyNumberFormat="1" applyFont="1" applyFill="1" applyBorder="1" applyAlignment="1">
      <alignment horizontal="right"/>
    </xf>
    <xf numFmtId="164" fontId="78" fillId="0" borderId="0" xfId="127" applyNumberFormat="1" applyFont="1" applyFill="1" applyBorder="1" applyAlignment="1">
      <alignment horizontal="right"/>
    </xf>
    <xf numFmtId="0" fontId="78" fillId="36" borderId="17" xfId="124" applyFont="1" applyFill="1" applyBorder="1" applyAlignment="1">
      <alignment horizontal="left"/>
    </xf>
    <xf numFmtId="164" fontId="79" fillId="36" borderId="17" xfId="124" applyNumberFormat="1" applyFont="1" applyFill="1" applyBorder="1" applyAlignment="1">
      <alignment horizontal="right"/>
    </xf>
    <xf numFmtId="164" fontId="78" fillId="36" borderId="17" xfId="124" applyNumberFormat="1" applyFont="1" applyFill="1" applyBorder="1" applyAlignment="1">
      <alignment horizontal="right"/>
    </xf>
    <xf numFmtId="164" fontId="79" fillId="35" borderId="17" xfId="128" applyNumberFormat="1" applyFont="1" applyFill="1" applyBorder="1"/>
    <xf numFmtId="164" fontId="78" fillId="35" borderId="17" xfId="128" applyNumberFormat="1" applyFont="1" applyFill="1" applyBorder="1"/>
    <xf numFmtId="164" fontId="79" fillId="35" borderId="17" xfId="128" applyNumberFormat="1" applyFont="1" applyFill="1" applyBorder="1" applyAlignment="1">
      <alignment horizontal="right"/>
    </xf>
    <xf numFmtId="164" fontId="78" fillId="35" borderId="17" xfId="128" applyNumberFormat="1" applyFont="1" applyFill="1" applyBorder="1" applyAlignment="1">
      <alignment horizontal="right"/>
    </xf>
    <xf numFmtId="164" fontId="79" fillId="35" borderId="0" xfId="0" applyNumberFormat="1" applyFont="1" applyFill="1" applyBorder="1"/>
    <xf numFmtId="164" fontId="43" fillId="35" borderId="0" xfId="101" applyNumberFormat="1" applyFont="1" applyFill="1" applyBorder="1"/>
    <xf numFmtId="0" fontId="78" fillId="35" borderId="0" xfId="101" applyFont="1" applyFill="1" applyBorder="1" applyAlignment="1">
      <alignment horizontal="left"/>
    </xf>
    <xf numFmtId="164" fontId="79" fillId="35" borderId="0" xfId="101" applyNumberFormat="1" applyFont="1" applyFill="1" applyBorder="1" applyAlignment="1">
      <alignment horizontal="right"/>
    </xf>
    <xf numFmtId="164" fontId="78" fillId="35" borderId="0" xfId="101" applyNumberFormat="1" applyFont="1" applyFill="1" applyBorder="1" applyAlignment="1">
      <alignment horizontal="right"/>
    </xf>
    <xf numFmtId="3" fontId="79" fillId="35" borderId="0" xfId="101" applyNumberFormat="1" applyFont="1" applyFill="1" applyBorder="1"/>
    <xf numFmtId="0" fontId="78" fillId="34" borderId="17" xfId="131" applyFont="1" applyFill="1" applyBorder="1" applyAlignment="1">
      <alignment horizontal="left"/>
    </xf>
    <xf numFmtId="164" fontId="79" fillId="34" borderId="17" xfId="131" applyNumberFormat="1" applyFont="1" applyFill="1" applyBorder="1" applyAlignment="1">
      <alignment horizontal="right"/>
    </xf>
    <xf numFmtId="164" fontId="78" fillId="34" borderId="17" xfId="131" applyNumberFormat="1" applyFont="1" applyFill="1" applyBorder="1" applyAlignment="1">
      <alignment horizontal="right"/>
    </xf>
    <xf numFmtId="164" fontId="78" fillId="35" borderId="0" xfId="108" applyNumberFormat="1" applyFont="1" applyFill="1" applyBorder="1"/>
    <xf numFmtId="0" fontId="78" fillId="35" borderId="17" xfId="131" applyFont="1" applyFill="1" applyBorder="1" applyAlignment="1">
      <alignment horizontal="left"/>
    </xf>
    <xf numFmtId="164" fontId="79" fillId="35" borderId="17" xfId="131" applyNumberFormat="1" applyFont="1" applyFill="1" applyBorder="1" applyAlignment="1">
      <alignment horizontal="right"/>
    </xf>
    <xf numFmtId="164" fontId="78" fillId="35" borderId="17" xfId="131" applyNumberFormat="1" applyFont="1" applyFill="1" applyBorder="1" applyAlignment="1">
      <alignment horizontal="right"/>
    </xf>
    <xf numFmtId="1" fontId="79" fillId="35" borderId="0" xfId="108" applyNumberFormat="1" applyFont="1" applyFill="1" applyBorder="1"/>
    <xf numFmtId="0" fontId="79" fillId="35" borderId="13" xfId="132" applyFont="1" applyFill="1" applyBorder="1" applyAlignment="1">
      <alignment horizontal="right" wrapText="1"/>
    </xf>
    <xf numFmtId="0" fontId="78" fillId="36" borderId="0" xfId="132" applyFont="1" applyFill="1" applyBorder="1" applyAlignment="1">
      <alignment horizontal="left"/>
    </xf>
    <xf numFmtId="2" fontId="79" fillId="36" borderId="0" xfId="132" applyNumberFormat="1" applyFont="1" applyFill="1" applyBorder="1" applyAlignment="1">
      <alignment horizontal="right"/>
    </xf>
    <xf numFmtId="0" fontId="78" fillId="35" borderId="0" xfId="132" applyFont="1" applyFill="1" applyBorder="1" applyAlignment="1">
      <alignment horizontal="left"/>
    </xf>
    <xf numFmtId="2" fontId="79" fillId="35" borderId="0" xfId="132" applyNumberFormat="1" applyFont="1" applyFill="1" applyBorder="1" applyAlignment="1">
      <alignment horizontal="right"/>
    </xf>
    <xf numFmtId="2" fontId="79" fillId="35" borderId="17" xfId="132" applyNumberFormat="1" applyFont="1" applyFill="1" applyBorder="1" applyAlignment="1">
      <alignment horizontal="right"/>
    </xf>
    <xf numFmtId="0" fontId="1" fillId="35" borderId="0" xfId="102" applyFont="1" applyFill="1" applyBorder="1" applyAlignment="1">
      <alignment horizontal="left"/>
    </xf>
    <xf numFmtId="0" fontId="1" fillId="35" borderId="0" xfId="102" applyFont="1" applyFill="1" applyBorder="1"/>
    <xf numFmtId="0" fontId="79" fillId="35" borderId="13" xfId="135" applyFont="1" applyFill="1" applyBorder="1" applyAlignment="1">
      <alignment horizontal="right" wrapText="1"/>
    </xf>
    <xf numFmtId="0" fontId="78" fillId="36" borderId="0" xfId="135" applyFont="1" applyFill="1" applyBorder="1" applyAlignment="1">
      <alignment horizontal="left"/>
    </xf>
    <xf numFmtId="2" fontId="79" fillId="36" borderId="0" xfId="135" applyNumberFormat="1" applyFont="1" applyFill="1" applyBorder="1" applyAlignment="1">
      <alignment horizontal="right"/>
    </xf>
    <xf numFmtId="0" fontId="78" fillId="35" borderId="0" xfId="135" applyFont="1" applyFill="1" applyBorder="1" applyAlignment="1">
      <alignment horizontal="left"/>
    </xf>
    <xf numFmtId="2" fontId="79" fillId="35" borderId="0" xfId="135" applyNumberFormat="1" applyFont="1" applyFill="1" applyBorder="1" applyAlignment="1">
      <alignment horizontal="right"/>
    </xf>
    <xf numFmtId="0" fontId="78" fillId="35" borderId="17" xfId="135" applyFont="1" applyFill="1" applyBorder="1" applyAlignment="1">
      <alignment horizontal="left"/>
    </xf>
    <xf numFmtId="2" fontId="79" fillId="35" borderId="17" xfId="135" applyNumberFormat="1" applyFont="1" applyFill="1" applyBorder="1" applyAlignment="1">
      <alignment horizontal="right"/>
    </xf>
    <xf numFmtId="167" fontId="79" fillId="35" borderId="0" xfId="113" applyNumberFormat="1" applyFont="1" applyFill="1"/>
    <xf numFmtId="167" fontId="78" fillId="35" borderId="17" xfId="133" applyNumberFormat="1" applyFont="1" applyFill="1" applyBorder="1" applyAlignment="1">
      <alignment horizontal="right"/>
    </xf>
    <xf numFmtId="3" fontId="79" fillId="35" borderId="0" xfId="108" applyNumberFormat="1" applyFont="1" applyFill="1"/>
    <xf numFmtId="3" fontId="78" fillId="35" borderId="17" xfId="108" applyNumberFormat="1" applyFont="1" applyFill="1" applyBorder="1" applyAlignment="1">
      <alignment horizontal="right"/>
    </xf>
    <xf numFmtId="0" fontId="95" fillId="41" borderId="0" xfId="0" applyFont="1" applyFill="1" applyAlignment="1">
      <alignment horizontal="left" vertical="center"/>
    </xf>
    <xf numFmtId="0" fontId="95" fillId="35" borderId="0" xfId="0" applyFont="1" applyFill="1" applyAlignment="1">
      <alignment horizontal="left" vertical="center"/>
    </xf>
    <xf numFmtId="0" fontId="97" fillId="35" borderId="19" xfId="0" applyFont="1" applyFill="1" applyBorder="1" applyAlignment="1">
      <alignment horizontal="left" vertical="center"/>
    </xf>
    <xf numFmtId="3" fontId="95" fillId="41" borderId="0" xfId="0" applyNumberFormat="1" applyFont="1" applyFill="1" applyAlignment="1">
      <alignment horizontal="right" vertical="center"/>
    </xf>
    <xf numFmtId="3" fontId="95" fillId="35" borderId="0" xfId="0" applyNumberFormat="1" applyFont="1" applyFill="1" applyAlignment="1">
      <alignment horizontal="right" vertical="center"/>
    </xf>
    <xf numFmtId="3" fontId="97" fillId="35" borderId="19" xfId="0" applyNumberFormat="1" applyFont="1" applyFill="1" applyBorder="1" applyAlignment="1">
      <alignment horizontal="right" vertical="center"/>
    </xf>
    <xf numFmtId="0" fontId="78" fillId="36" borderId="0" xfId="0" applyFont="1" applyFill="1" applyBorder="1" applyAlignment="1">
      <alignment horizontal="right"/>
    </xf>
    <xf numFmtId="0" fontId="78" fillId="35" borderId="0" xfId="0" applyFont="1" applyFill="1" applyBorder="1" applyAlignment="1">
      <alignment horizontal="right"/>
    </xf>
    <xf numFmtId="0" fontId="78" fillId="35" borderId="17" xfId="0" applyFont="1" applyFill="1" applyBorder="1" applyAlignment="1">
      <alignment horizontal="right"/>
    </xf>
    <xf numFmtId="2" fontId="78" fillId="35" borderId="0" xfId="120" applyNumberFormat="1" applyFont="1" applyFill="1"/>
    <xf numFmtId="0" fontId="76" fillId="0" borderId="0" xfId="0" applyFont="1" applyFill="1" applyBorder="1"/>
    <xf numFmtId="0" fontId="1" fillId="0" borderId="0" xfId="115" applyProtection="1">
      <protection locked="0"/>
    </xf>
    <xf numFmtId="0" fontId="1" fillId="0" borderId="0" xfId="115" applyFont="1" applyProtection="1">
      <protection locked="0"/>
    </xf>
    <xf numFmtId="0" fontId="1" fillId="0" borderId="0" xfId="115"/>
    <xf numFmtId="0" fontId="1" fillId="0" borderId="0" xfId="115" applyFont="1"/>
    <xf numFmtId="0" fontId="75" fillId="0" borderId="0" xfId="0" applyFont="1" applyAlignment="1">
      <alignment vertical="center"/>
    </xf>
    <xf numFmtId="0" fontId="0" fillId="0" borderId="0" xfId="0" applyAlignment="1">
      <alignment vertical="center"/>
    </xf>
    <xf numFmtId="0" fontId="100" fillId="35" borderId="0" xfId="102" applyFont="1" applyFill="1" applyBorder="1" applyAlignment="1">
      <alignment horizontal="left" vertical="top"/>
    </xf>
    <xf numFmtId="0" fontId="99" fillId="0" borderId="0" xfId="0" applyFont="1" applyAlignment="1">
      <alignment vertical="center"/>
    </xf>
    <xf numFmtId="0" fontId="76" fillId="42" borderId="0" xfId="0" applyFont="1" applyFill="1" applyBorder="1"/>
    <xf numFmtId="0" fontId="100" fillId="35" borderId="0" xfId="101" applyFont="1" applyFill="1" applyAlignment="1"/>
    <xf numFmtId="0" fontId="100" fillId="35" borderId="0" xfId="124" applyFont="1" applyFill="1" applyBorder="1" applyAlignment="1">
      <alignment horizontal="center"/>
    </xf>
    <xf numFmtId="0" fontId="100" fillId="35" borderId="0" xfId="124" applyFont="1" applyFill="1" applyBorder="1" applyAlignment="1"/>
    <xf numFmtId="0" fontId="100" fillId="35" borderId="0" xfId="124" applyFont="1" applyFill="1" applyAlignment="1"/>
    <xf numFmtId="0" fontId="100" fillId="35" borderId="0" xfId="101" applyFont="1" applyFill="1" applyBorder="1"/>
    <xf numFmtId="0" fontId="100" fillId="35" borderId="0" xfId="101" applyFont="1" applyFill="1" applyBorder="1" applyAlignment="1">
      <alignment horizontal="left"/>
    </xf>
    <xf numFmtId="0" fontId="100" fillId="35" borderId="0" xfId="101" applyFont="1" applyFill="1" applyAlignment="1">
      <alignment horizontal="left"/>
    </xf>
    <xf numFmtId="0" fontId="100" fillId="35" borderId="0" xfId="101" applyFont="1" applyFill="1" applyAlignment="1">
      <alignment horizontal="right" wrapText="1"/>
    </xf>
    <xf numFmtId="0" fontId="100" fillId="35" borderId="0" xfId="101" applyFont="1" applyFill="1"/>
    <xf numFmtId="0" fontId="101" fillId="35" borderId="0" xfId="101" applyFont="1" applyFill="1" applyBorder="1" applyAlignment="1">
      <alignment horizontal="right"/>
    </xf>
    <xf numFmtId="164" fontId="101" fillId="35" borderId="0" xfId="101" applyNumberFormat="1" applyFont="1" applyFill="1" applyBorder="1" applyAlignment="1">
      <alignment horizontal="right"/>
    </xf>
    <xf numFmtId="0" fontId="101" fillId="35" borderId="0" xfId="101" applyFont="1" applyFill="1" applyBorder="1"/>
    <xf numFmtId="0" fontId="100" fillId="35" borderId="0" xfId="101" applyFont="1" applyFill="1" applyBorder="1" applyAlignment="1">
      <alignment horizontal="right"/>
    </xf>
    <xf numFmtId="0" fontId="100" fillId="35" borderId="0" xfId="0" applyFont="1" applyFill="1"/>
    <xf numFmtId="0" fontId="100" fillId="35" borderId="0" xfId="108" applyFont="1" applyFill="1" applyBorder="1" applyAlignment="1">
      <alignment horizontal="left"/>
    </xf>
    <xf numFmtId="0" fontId="100" fillId="35" borderId="0" xfId="108" applyFont="1" applyFill="1" applyBorder="1"/>
    <xf numFmtId="0" fontId="100" fillId="35" borderId="0" xfId="108" applyFont="1" applyFill="1" applyBorder="1" applyAlignment="1">
      <alignment horizontal="right"/>
    </xf>
    <xf numFmtId="0" fontId="100" fillId="34" borderId="0" xfId="133" applyFont="1" applyFill="1"/>
    <xf numFmtId="0" fontId="100" fillId="34" borderId="0" xfId="133" applyFont="1" applyFill="1" applyAlignment="1">
      <alignment horizontal="right"/>
    </xf>
    <xf numFmtId="0" fontId="102" fillId="35" borderId="0" xfId="113" applyFont="1" applyFill="1" applyBorder="1"/>
    <xf numFmtId="0" fontId="96" fillId="35" borderId="0" xfId="113" applyFont="1" applyFill="1"/>
    <xf numFmtId="0" fontId="103" fillId="35" borderId="0" xfId="113" applyFont="1" applyFill="1"/>
    <xf numFmtId="0" fontId="100" fillId="35" borderId="0" xfId="108" applyFont="1" applyFill="1" applyAlignment="1">
      <alignment horizontal="right"/>
    </xf>
    <xf numFmtId="0" fontId="100" fillId="35" borderId="0" xfId="108" applyFont="1" applyFill="1"/>
    <xf numFmtId="0" fontId="99" fillId="0" borderId="0" xfId="0" applyFont="1" applyAlignment="1"/>
    <xf numFmtId="0" fontId="69" fillId="0" borderId="0" xfId="115" applyFont="1" applyProtection="1">
      <protection locked="0"/>
    </xf>
    <xf numFmtId="0" fontId="100" fillId="35" borderId="0" xfId="0" applyFont="1" applyFill="1" applyAlignment="1">
      <alignment horizontal="left" vertical="center"/>
    </xf>
    <xf numFmtId="0" fontId="102" fillId="35" borderId="0" xfId="0" applyFont="1" applyFill="1" applyAlignment="1">
      <alignment horizontal="right"/>
    </xf>
    <xf numFmtId="0" fontId="102" fillId="35" borderId="0" xfId="0" applyFont="1" applyFill="1"/>
    <xf numFmtId="0" fontId="100" fillId="35" borderId="0" xfId="0" applyFont="1" applyFill="1" applyAlignment="1">
      <alignment vertical="center"/>
    </xf>
    <xf numFmtId="0" fontId="96" fillId="35" borderId="0" xfId="0" applyFont="1" applyFill="1" applyAlignment="1"/>
    <xf numFmtId="0" fontId="0" fillId="35" borderId="0" xfId="0" applyFont="1" applyFill="1" applyBorder="1" applyAlignment="1">
      <alignment wrapText="1"/>
    </xf>
    <xf numFmtId="0" fontId="104" fillId="35" borderId="0" xfId="0" applyFont="1" applyFill="1" applyBorder="1"/>
    <xf numFmtId="0" fontId="100" fillId="35" borderId="0" xfId="0" applyFont="1" applyFill="1" applyBorder="1"/>
    <xf numFmtId="0" fontId="0" fillId="42" borderId="0" xfId="0" applyFont="1" applyFill="1" applyBorder="1"/>
    <xf numFmtId="0" fontId="0" fillId="35" borderId="0" xfId="0" applyFont="1" applyFill="1" applyBorder="1"/>
    <xf numFmtId="0" fontId="105" fillId="42" borderId="0" xfId="0" applyFont="1" applyFill="1" applyBorder="1"/>
    <xf numFmtId="0" fontId="0" fillId="0" borderId="0" xfId="0" applyFont="1" applyFill="1" applyBorder="1"/>
    <xf numFmtId="0" fontId="105" fillId="0" borderId="0" xfId="0" applyFont="1" applyFill="1" applyBorder="1"/>
    <xf numFmtId="0" fontId="0" fillId="0" borderId="0" xfId="0" applyFont="1"/>
    <xf numFmtId="164" fontId="70" fillId="34" borderId="0" xfId="0" applyNumberFormat="1" applyFont="1" applyFill="1" applyBorder="1"/>
    <xf numFmtId="164" fontId="106" fillId="35" borderId="0" xfId="0" applyNumberFormat="1" applyFont="1" applyFill="1" applyBorder="1"/>
    <xf numFmtId="164" fontId="48" fillId="34" borderId="0" xfId="0" applyNumberFormat="1" applyFont="1" applyFill="1" applyBorder="1"/>
    <xf numFmtId="164" fontId="71" fillId="34" borderId="0" xfId="0" applyNumberFormat="1" applyFont="1" applyFill="1" applyBorder="1"/>
    <xf numFmtId="164" fontId="107" fillId="35" borderId="0" xfId="0" applyNumberFormat="1" applyFont="1" applyFill="1" applyBorder="1"/>
    <xf numFmtId="164" fontId="47" fillId="34" borderId="0" xfId="0" applyNumberFormat="1" applyFont="1" applyFill="1" applyBorder="1"/>
    <xf numFmtId="164" fontId="108" fillId="34" borderId="0" xfId="0" applyNumberFormat="1" applyFont="1" applyFill="1" applyBorder="1"/>
    <xf numFmtId="164" fontId="77" fillId="35" borderId="0" xfId="0" applyNumberFormat="1" applyFont="1" applyFill="1" applyBorder="1" applyAlignment="1">
      <alignment horizontal="right"/>
    </xf>
    <xf numFmtId="2" fontId="0" fillId="35" borderId="0" xfId="0" applyNumberFormat="1" applyFill="1"/>
    <xf numFmtId="2" fontId="43" fillId="35" borderId="0" xfId="101" applyNumberFormat="1" applyFont="1" applyFill="1" applyBorder="1"/>
    <xf numFmtId="0" fontId="71" fillId="34" borderId="0" xfId="131" applyFont="1" applyFill="1" applyBorder="1"/>
    <xf numFmtId="0" fontId="79" fillId="34" borderId="0" xfId="131" applyFont="1" applyFill="1" applyBorder="1"/>
    <xf numFmtId="0" fontId="78" fillId="34" borderId="0" xfId="131" applyFont="1" applyFill="1" applyBorder="1"/>
    <xf numFmtId="0" fontId="78" fillId="35" borderId="0" xfId="108" applyFont="1" applyFill="1" applyBorder="1" applyAlignment="1">
      <alignment horizontal="right"/>
    </xf>
    <xf numFmtId="0" fontId="98" fillId="42" borderId="0" xfId="0" applyFont="1" applyFill="1" applyBorder="1"/>
    <xf numFmtId="0" fontId="89" fillId="0" borderId="0" xfId="0" applyFont="1" applyFill="1" applyBorder="1"/>
    <xf numFmtId="0" fontId="0" fillId="0" borderId="0" xfId="0" applyFill="1" applyBorder="1"/>
    <xf numFmtId="0" fontId="0" fillId="0" borderId="0" xfId="0" applyFill="1" applyAlignment="1">
      <alignment wrapText="1"/>
    </xf>
    <xf numFmtId="0" fontId="0" fillId="0" borderId="0" xfId="0" applyFill="1"/>
    <xf numFmtId="0" fontId="99" fillId="0" borderId="0" xfId="0" applyFont="1" applyFill="1" applyAlignment="1">
      <alignment wrapText="1"/>
    </xf>
    <xf numFmtId="0" fontId="98" fillId="0" borderId="0" xfId="0" applyFont="1" applyFill="1" applyBorder="1"/>
    <xf numFmtId="0" fontId="73" fillId="42" borderId="0" xfId="97" applyFill="1" applyBorder="1"/>
    <xf numFmtId="0" fontId="73" fillId="0" borderId="0" xfId="97" applyFill="1" applyBorder="1"/>
    <xf numFmtId="0" fontId="73" fillId="42" borderId="0" xfId="97" applyFill="1" applyAlignment="1">
      <alignment wrapText="1"/>
    </xf>
    <xf numFmtId="0" fontId="73" fillId="0" borderId="0" xfId="97" applyFill="1" applyAlignment="1">
      <alignment wrapText="1"/>
    </xf>
    <xf numFmtId="0" fontId="73" fillId="0" borderId="0" xfId="97" applyFill="1"/>
    <xf numFmtId="0" fontId="0" fillId="0" borderId="0" xfId="0" applyFill="1" applyAlignment="1"/>
    <xf numFmtId="0" fontId="4" fillId="35" borderId="0" xfId="101" applyFont="1" applyFill="1" applyBorder="1" applyAlignment="1">
      <alignment horizontal="left"/>
    </xf>
    <xf numFmtId="164" fontId="5" fillId="35" borderId="0" xfId="101" applyNumberFormat="1" applyFont="1" applyFill="1" applyBorder="1"/>
    <xf numFmtId="164" fontId="78" fillId="35" borderId="0" xfId="101" applyNumberFormat="1" applyFont="1" applyFill="1" applyBorder="1"/>
    <xf numFmtId="1" fontId="79" fillId="35" borderId="0" xfId="101" applyNumberFormat="1" applyFont="1" applyFill="1" applyBorder="1"/>
    <xf numFmtId="2" fontId="79" fillId="35" borderId="0" xfId="102" applyNumberFormat="1" applyFont="1" applyFill="1" applyBorder="1" applyAlignment="1">
      <alignment horizontal="right"/>
    </xf>
    <xf numFmtId="1" fontId="78" fillId="39" borderId="0" xfId="123" applyNumberFormat="1" applyFont="1" applyFill="1" applyBorder="1" applyAlignment="1">
      <alignment horizontal="right"/>
    </xf>
    <xf numFmtId="1" fontId="79" fillId="35" borderId="0" xfId="102" applyNumberFormat="1" applyFont="1" applyFill="1" applyAlignment="1">
      <alignment horizontal="right"/>
    </xf>
    <xf numFmtId="1" fontId="79" fillId="35" borderId="0" xfId="102" applyNumberFormat="1" applyFont="1" applyFill="1"/>
    <xf numFmtId="1" fontId="78" fillId="35" borderId="0" xfId="102" applyNumberFormat="1" applyFont="1" applyFill="1"/>
    <xf numFmtId="0" fontId="80" fillId="34" borderId="0" xfId="130" applyFont="1" applyFill="1"/>
    <xf numFmtId="0" fontId="80" fillId="35" borderId="0" xfId="101" applyFont="1" applyFill="1" applyBorder="1" applyAlignment="1">
      <alignment horizontal="left" wrapText="1"/>
    </xf>
    <xf numFmtId="0" fontId="80" fillId="35" borderId="0" xfId="109" applyFont="1" applyFill="1" applyAlignment="1">
      <alignment vertical="center" wrapText="1"/>
    </xf>
    <xf numFmtId="0" fontId="80" fillId="35" borderId="0" xfId="0" applyFont="1" applyFill="1" applyAlignment="1">
      <alignment wrapText="1"/>
    </xf>
    <xf numFmtId="164" fontId="79" fillId="35" borderId="0" xfId="101" applyNumberFormat="1" applyFont="1" applyFill="1" applyBorder="1" applyAlignment="1"/>
    <xf numFmtId="0" fontId="78" fillId="40" borderId="0" xfId="0" applyFont="1" applyFill="1" applyAlignment="1">
      <alignment horizontal="left"/>
    </xf>
    <xf numFmtId="1" fontId="79" fillId="40" borderId="0" xfId="0" applyNumberFormat="1" applyFont="1" applyFill="1" applyAlignment="1">
      <alignment horizontal="right"/>
    </xf>
    <xf numFmtId="2" fontId="7" fillId="35" borderId="0" xfId="101" applyNumberFormat="1" applyFont="1" applyFill="1" applyAlignment="1">
      <alignment horizontal="right" wrapText="1"/>
    </xf>
    <xf numFmtId="2" fontId="110" fillId="35" borderId="0" xfId="101" applyNumberFormat="1" applyFont="1" applyFill="1" applyAlignment="1">
      <alignment horizontal="right" wrapText="1"/>
    </xf>
    <xf numFmtId="0" fontId="99" fillId="0" borderId="0" xfId="0" applyFont="1"/>
    <xf numFmtId="0" fontId="83" fillId="0" borderId="0" xfId="0" applyFont="1"/>
    <xf numFmtId="0" fontId="79" fillId="35" borderId="0" xfId="102" applyFont="1" applyFill="1" applyBorder="1" applyAlignment="1">
      <alignment horizontal="left"/>
    </xf>
    <xf numFmtId="0" fontId="78" fillId="35" borderId="0" xfId="0" applyFont="1" applyFill="1" applyBorder="1" applyAlignment="1">
      <alignment horizontal="left" wrapText="1"/>
    </xf>
    <xf numFmtId="2" fontId="79" fillId="35" borderId="0" xfId="0" applyNumberFormat="1" applyFont="1" applyFill="1" applyBorder="1" applyAlignment="1">
      <alignment horizontal="right" wrapText="1"/>
    </xf>
    <xf numFmtId="0" fontId="78" fillId="40" borderId="0" xfId="0" applyFont="1" applyFill="1" applyBorder="1" applyAlignment="1">
      <alignment horizontal="left" wrapText="1"/>
    </xf>
    <xf numFmtId="2" fontId="79" fillId="40" borderId="0" xfId="0" applyNumberFormat="1" applyFont="1" applyFill="1" applyBorder="1" applyAlignment="1">
      <alignment horizontal="right" wrapText="1"/>
    </xf>
    <xf numFmtId="2" fontId="0" fillId="40" borderId="0" xfId="0" applyNumberFormat="1" applyFill="1"/>
    <xf numFmtId="0" fontId="78" fillId="40" borderId="17" xfId="0" applyFont="1" applyFill="1" applyBorder="1" applyAlignment="1">
      <alignment horizontal="left"/>
    </xf>
    <xf numFmtId="2" fontId="98" fillId="40" borderId="0" xfId="0" applyNumberFormat="1" applyFont="1" applyFill="1" applyAlignment="1">
      <alignment wrapText="1"/>
    </xf>
    <xf numFmtId="2" fontId="98" fillId="35" borderId="0" xfId="0" applyNumberFormat="1" applyFont="1" applyFill="1" applyAlignment="1">
      <alignment wrapText="1"/>
    </xf>
    <xf numFmtId="2" fontId="98" fillId="35" borderId="0" xfId="0" applyNumberFormat="1" applyFont="1" applyFill="1"/>
    <xf numFmtId="2" fontId="98" fillId="40" borderId="0" xfId="0" applyNumberFormat="1" applyFont="1" applyFill="1"/>
    <xf numFmtId="1" fontId="4" fillId="40" borderId="0" xfId="130" applyNumberFormat="1" applyFont="1" applyFill="1" applyBorder="1" applyAlignment="1">
      <alignment horizontal="left"/>
    </xf>
    <xf numFmtId="164" fontId="5" fillId="40" borderId="0" xfId="101" applyNumberFormat="1" applyFont="1" applyFill="1" applyBorder="1" applyAlignment="1">
      <alignment horizontal="right"/>
    </xf>
    <xf numFmtId="164" fontId="5" fillId="40" borderId="0" xfId="101" applyNumberFormat="1" applyFont="1" applyFill="1" applyBorder="1"/>
    <xf numFmtId="164" fontId="4" fillId="40" borderId="0" xfId="101" applyNumberFormat="1" applyFont="1" applyFill="1" applyBorder="1"/>
    <xf numFmtId="164" fontId="4" fillId="35" borderId="0" xfId="101" applyNumberFormat="1" applyFont="1" applyFill="1" applyBorder="1"/>
    <xf numFmtId="0" fontId="78" fillId="40" borderId="0" xfId="130" applyFont="1" applyFill="1" applyBorder="1" applyAlignment="1">
      <alignment horizontal="left"/>
    </xf>
    <xf numFmtId="164" fontId="79" fillId="40" borderId="0" xfId="130" applyNumberFormat="1" applyFont="1" applyFill="1" applyBorder="1" applyAlignment="1">
      <alignment horizontal="right"/>
    </xf>
    <xf numFmtId="164" fontId="78" fillId="40" borderId="0" xfId="130" applyNumberFormat="1" applyFont="1" applyFill="1" applyBorder="1" applyAlignment="1">
      <alignment horizontal="right"/>
    </xf>
    <xf numFmtId="164" fontId="79" fillId="40" borderId="0" xfId="101" applyNumberFormat="1" applyFont="1" applyFill="1" applyBorder="1"/>
    <xf numFmtId="164" fontId="79" fillId="40" borderId="0" xfId="101" applyNumberFormat="1" applyFont="1" applyFill="1" applyBorder="1" applyAlignment="1">
      <alignment horizontal="right"/>
    </xf>
    <xf numFmtId="164" fontId="78" fillId="40" borderId="0" xfId="101" applyNumberFormat="1" applyFont="1" applyFill="1" applyBorder="1"/>
    <xf numFmtId="3" fontId="79" fillId="40" borderId="0" xfId="130" applyNumberFormat="1" applyFont="1" applyFill="1" applyBorder="1" applyAlignment="1">
      <alignment horizontal="right"/>
    </xf>
    <xf numFmtId="3" fontId="79" fillId="40" borderId="0" xfId="101" applyNumberFormat="1" applyFont="1" applyFill="1" applyBorder="1"/>
    <xf numFmtId="1" fontId="79" fillId="40" borderId="0" xfId="101" applyNumberFormat="1" applyFont="1" applyFill="1" applyBorder="1"/>
    <xf numFmtId="0" fontId="98" fillId="35" borderId="0" xfId="118" applyFont="1" applyFill="1" applyBorder="1" applyAlignment="1">
      <alignment horizontal="right" wrapText="1"/>
    </xf>
    <xf numFmtId="0" fontId="72" fillId="35" borderId="0" xfId="0" applyFont="1" applyFill="1" applyAlignment="1">
      <alignment wrapText="1"/>
    </xf>
    <xf numFmtId="0" fontId="72" fillId="35" borderId="0" xfId="0" applyFont="1" applyFill="1"/>
    <xf numFmtId="0" fontId="94" fillId="35" borderId="0" xfId="118" applyFont="1" applyFill="1" applyBorder="1" applyAlignment="1">
      <alignment horizontal="left"/>
    </xf>
    <xf numFmtId="3" fontId="98" fillId="35" borderId="0" xfId="118" applyNumberFormat="1" applyFont="1" applyFill="1" applyBorder="1" applyAlignment="1">
      <alignment horizontal="right"/>
    </xf>
    <xf numFmtId="0" fontId="72" fillId="35" borderId="0" xfId="0" applyFont="1" applyFill="1" applyBorder="1"/>
    <xf numFmtId="164" fontId="98" fillId="35" borderId="0" xfId="118" applyNumberFormat="1" applyFont="1" applyFill="1" applyBorder="1" applyAlignment="1">
      <alignment horizontal="right"/>
    </xf>
    <xf numFmtId="164" fontId="72" fillId="35" borderId="0" xfId="0" applyNumberFormat="1" applyFont="1" applyFill="1" applyBorder="1"/>
    <xf numFmtId="164" fontId="72" fillId="35" borderId="0" xfId="0" applyNumberFormat="1" applyFont="1" applyFill="1"/>
    <xf numFmtId="0" fontId="75" fillId="35" borderId="0" xfId="0" applyFont="1" applyFill="1"/>
    <xf numFmtId="3" fontId="94" fillId="35" borderId="0" xfId="118" applyNumberFormat="1" applyFont="1" applyFill="1" applyBorder="1" applyAlignment="1">
      <alignment horizontal="right"/>
    </xf>
    <xf numFmtId="0" fontId="75" fillId="35" borderId="0" xfId="0" applyFont="1" applyFill="1" applyBorder="1"/>
    <xf numFmtId="3" fontId="98" fillId="35" borderId="0" xfId="118" applyNumberFormat="1" applyFont="1" applyFill="1" applyBorder="1" applyAlignment="1">
      <alignment horizontal="right" wrapText="1"/>
    </xf>
    <xf numFmtId="3" fontId="94" fillId="35" borderId="0" xfId="118" applyNumberFormat="1" applyFont="1" applyFill="1" applyBorder="1" applyAlignment="1">
      <alignment horizontal="right" wrapText="1"/>
    </xf>
    <xf numFmtId="0" fontId="72" fillId="35" borderId="0" xfId="0" applyFont="1" applyFill="1" applyAlignment="1">
      <alignment horizontal="right"/>
    </xf>
    <xf numFmtId="0" fontId="94" fillId="40" borderId="0" xfId="118" applyFont="1" applyFill="1" applyBorder="1" applyAlignment="1">
      <alignment horizontal="left"/>
    </xf>
    <xf numFmtId="3" fontId="94" fillId="40" borderId="0" xfId="118" applyNumberFormat="1" applyFont="1" applyFill="1" applyBorder="1" applyAlignment="1">
      <alignment horizontal="right"/>
    </xf>
    <xf numFmtId="164" fontId="98" fillId="40" borderId="0" xfId="118" applyNumberFormat="1" applyFont="1" applyFill="1" applyBorder="1" applyAlignment="1">
      <alignment horizontal="right"/>
    </xf>
    <xf numFmtId="3" fontId="98" fillId="40" borderId="0" xfId="118" applyNumberFormat="1" applyFont="1" applyFill="1" applyBorder="1" applyAlignment="1">
      <alignment horizontal="right"/>
    </xf>
    <xf numFmtId="0" fontId="75" fillId="40" borderId="0" xfId="0" applyFont="1" applyFill="1"/>
    <xf numFmtId="164" fontId="72" fillId="40" borderId="0" xfId="0" applyNumberFormat="1" applyFont="1" applyFill="1"/>
    <xf numFmtId="0" fontId="72" fillId="40" borderId="0" xfId="0" applyFont="1" applyFill="1" applyBorder="1"/>
    <xf numFmtId="0" fontId="75" fillId="40" borderId="0" xfId="0" applyFont="1" applyFill="1" applyBorder="1"/>
    <xf numFmtId="164" fontId="72" fillId="40" borderId="0" xfId="0" applyNumberFormat="1" applyFont="1" applyFill="1" applyBorder="1"/>
    <xf numFmtId="0" fontId="72" fillId="40" borderId="0" xfId="0" applyFont="1" applyFill="1"/>
    <xf numFmtId="2" fontId="0" fillId="0" borderId="0" xfId="0" applyNumberFormat="1"/>
    <xf numFmtId="0" fontId="1" fillId="35" borderId="0" xfId="105" applyFont="1" applyFill="1" applyBorder="1" applyAlignment="1">
      <alignment vertical="top" wrapText="1"/>
    </xf>
    <xf numFmtId="0" fontId="77" fillId="35" borderId="0" xfId="0" applyNumberFormat="1" applyFont="1" applyFill="1"/>
    <xf numFmtId="3" fontId="114" fillId="0" borderId="0" xfId="105" applyNumberFormat="1" applyFont="1" applyFill="1" applyBorder="1"/>
    <xf numFmtId="3" fontId="7" fillId="0" borderId="0" xfId="105" applyNumberFormat="1" applyFill="1" applyBorder="1"/>
    <xf numFmtId="3" fontId="7" fillId="0" borderId="0" xfId="105" applyNumberFormat="1" applyFill="1" applyBorder="1" applyAlignment="1">
      <alignment horizontal="right"/>
    </xf>
    <xf numFmtId="4" fontId="7" fillId="0" borderId="0" xfId="105" applyNumberFormat="1" applyFill="1" applyBorder="1"/>
    <xf numFmtId="3" fontId="115" fillId="0" borderId="0" xfId="105" applyNumberFormat="1" applyFont="1" applyFill="1" applyBorder="1"/>
    <xf numFmtId="3" fontId="76" fillId="0" borderId="0" xfId="105" applyNumberFormat="1" applyFont="1" applyFill="1" applyBorder="1"/>
    <xf numFmtId="4" fontId="76" fillId="0" borderId="0" xfId="105" applyNumberFormat="1" applyFont="1" applyFill="1" applyBorder="1"/>
    <xf numFmtId="1" fontId="77" fillId="36" borderId="0" xfId="0" applyNumberFormat="1" applyFont="1" applyFill="1" applyAlignment="1">
      <alignment horizontal="right"/>
    </xf>
    <xf numFmtId="1" fontId="77" fillId="35" borderId="0" xfId="0" applyNumberFormat="1" applyFont="1" applyFill="1"/>
    <xf numFmtId="1" fontId="77" fillId="35" borderId="0" xfId="0" applyNumberFormat="1" applyFont="1" applyFill="1" applyAlignment="1">
      <alignment horizontal="right"/>
    </xf>
    <xf numFmtId="1" fontId="77" fillId="40" borderId="0" xfId="0" applyNumberFormat="1" applyFont="1" applyFill="1"/>
    <xf numFmtId="0" fontId="77" fillId="35" borderId="13" xfId="0" applyFont="1" applyFill="1" applyBorder="1" applyAlignment="1">
      <alignment horizontal="right" wrapText="1"/>
    </xf>
    <xf numFmtId="166" fontId="77" fillId="40" borderId="0" xfId="0" applyNumberFormat="1" applyFont="1" applyFill="1"/>
    <xf numFmtId="166" fontId="77" fillId="35" borderId="0" xfId="0" applyNumberFormat="1" applyFont="1" applyFill="1"/>
    <xf numFmtId="0" fontId="70" fillId="34" borderId="0" xfId="131" applyFont="1" applyFill="1" applyBorder="1"/>
    <xf numFmtId="1" fontId="70" fillId="34" borderId="0" xfId="131" applyNumberFormat="1" applyFont="1" applyFill="1" applyBorder="1"/>
    <xf numFmtId="1" fontId="48" fillId="35" borderId="0" xfId="131" applyNumberFormat="1" applyFont="1" applyFill="1" applyBorder="1"/>
    <xf numFmtId="1" fontId="71" fillId="34" borderId="0" xfId="131" applyNumberFormat="1" applyFont="1" applyFill="1" applyBorder="1"/>
    <xf numFmtId="1" fontId="47" fillId="35" borderId="0" xfId="131" applyNumberFormat="1" applyFont="1" applyFill="1" applyBorder="1"/>
    <xf numFmtId="0" fontId="111" fillId="34" borderId="0" xfId="131" applyFont="1" applyFill="1" applyBorder="1"/>
    <xf numFmtId="0" fontId="117" fillId="34" borderId="0" xfId="131" applyFont="1" applyFill="1" applyBorder="1"/>
    <xf numFmtId="0" fontId="98" fillId="35" borderId="0" xfId="131" applyFont="1" applyFill="1" applyBorder="1"/>
    <xf numFmtId="164" fontId="70" fillId="34" borderId="0" xfId="131" applyNumberFormat="1" applyFont="1" applyFill="1" applyBorder="1"/>
    <xf numFmtId="164" fontId="118" fillId="34" borderId="0" xfId="131" applyNumberFormat="1" applyFont="1" applyFill="1" applyBorder="1"/>
    <xf numFmtId="164" fontId="119" fillId="34" borderId="0" xfId="131" applyNumberFormat="1" applyFont="1" applyFill="1" applyBorder="1" applyAlignment="1">
      <alignment horizontal="right" vertical="center" wrapText="1"/>
    </xf>
    <xf numFmtId="165" fontId="116" fillId="34" borderId="0" xfId="131" applyNumberFormat="1" applyFont="1" applyFill="1" applyBorder="1" applyAlignment="1">
      <alignment horizontal="right" vertical="center" wrapText="1"/>
    </xf>
    <xf numFmtId="164" fontId="121" fillId="34" borderId="0" xfId="131" applyNumberFormat="1" applyFont="1" applyFill="1" applyBorder="1"/>
    <xf numFmtId="165" fontId="116" fillId="34" borderId="0" xfId="131" applyNumberFormat="1" applyFont="1" applyFill="1" applyBorder="1"/>
    <xf numFmtId="0" fontId="70" fillId="35" borderId="0" xfId="131" applyFont="1" applyFill="1" applyBorder="1"/>
    <xf numFmtId="164" fontId="70" fillId="35" borderId="0" xfId="131" applyNumberFormat="1" applyFont="1" applyFill="1" applyBorder="1"/>
    <xf numFmtId="164" fontId="118" fillId="35" borderId="0" xfId="131" applyNumberFormat="1" applyFont="1" applyFill="1" applyBorder="1"/>
    <xf numFmtId="164" fontId="120" fillId="35" borderId="0" xfId="131" applyNumberFormat="1" applyFont="1" applyFill="1" applyBorder="1"/>
    <xf numFmtId="164" fontId="116" fillId="35" borderId="0" xfId="131" applyNumberFormat="1" applyFont="1" applyFill="1" applyBorder="1"/>
    <xf numFmtId="164" fontId="121" fillId="35" borderId="0" xfId="131" applyNumberFormat="1" applyFont="1" applyFill="1" applyBorder="1"/>
    <xf numFmtId="164" fontId="119" fillId="35" borderId="0" xfId="131" applyNumberFormat="1" applyFont="1" applyFill="1" applyBorder="1"/>
    <xf numFmtId="164" fontId="121" fillId="35" borderId="0" xfId="131" applyNumberFormat="1" applyFont="1" applyFill="1" applyBorder="1" applyAlignment="1">
      <alignment horizontal="right"/>
    </xf>
    <xf numFmtId="164" fontId="122" fillId="35" borderId="0" xfId="131" applyNumberFormat="1" applyFont="1" applyFill="1" applyBorder="1"/>
    <xf numFmtId="165" fontId="116" fillId="35" borderId="0" xfId="131" applyNumberFormat="1" applyFont="1" applyFill="1" applyBorder="1"/>
    <xf numFmtId="164" fontId="123" fillId="35" borderId="0" xfId="131" applyNumberFormat="1" applyFont="1" applyFill="1" applyBorder="1"/>
    <xf numFmtId="164" fontId="124" fillId="35" borderId="0" xfId="131" applyNumberFormat="1" applyFont="1" applyFill="1" applyBorder="1"/>
    <xf numFmtId="0" fontId="117" fillId="35" borderId="0" xfId="131" applyFont="1" applyFill="1" applyBorder="1"/>
    <xf numFmtId="0" fontId="125" fillId="35" borderId="0" xfId="131" applyFont="1" applyFill="1" applyBorder="1"/>
    <xf numFmtId="0" fontId="126" fillId="35" borderId="0" xfId="131" applyFont="1" applyFill="1" applyBorder="1" applyAlignment="1">
      <alignment horizontal="right"/>
    </xf>
    <xf numFmtId="0" fontId="127" fillId="35" borderId="0" xfId="131" applyFont="1" applyFill="1" applyBorder="1"/>
    <xf numFmtId="0" fontId="127" fillId="34" borderId="0" xfId="131" applyFont="1" applyFill="1" applyBorder="1"/>
    <xf numFmtId="0" fontId="70" fillId="35" borderId="0" xfId="131" applyFont="1" applyFill="1" applyBorder="1" applyAlignment="1">
      <alignment horizontal="right"/>
    </xf>
    <xf numFmtId="0" fontId="118" fillId="35" borderId="0" xfId="131" applyFont="1" applyFill="1" applyBorder="1" applyAlignment="1">
      <alignment horizontal="right"/>
    </xf>
    <xf numFmtId="0" fontId="121" fillId="35" borderId="0" xfId="131" applyFont="1" applyFill="1" applyBorder="1" applyAlignment="1">
      <alignment horizontal="right"/>
    </xf>
    <xf numFmtId="0" fontId="128" fillId="34" borderId="0" xfId="131" applyFont="1" applyFill="1" applyBorder="1"/>
    <xf numFmtId="0" fontId="125" fillId="35" borderId="0" xfId="131" applyFont="1" applyFill="1" applyBorder="1" applyAlignment="1">
      <alignment horizontal="right"/>
    </xf>
    <xf numFmtId="0" fontId="117" fillId="35" borderId="0" xfId="131" applyFont="1" applyFill="1" applyBorder="1" applyAlignment="1">
      <alignment horizontal="right"/>
    </xf>
    <xf numFmtId="0" fontId="129" fillId="35" borderId="0" xfId="131" applyFont="1" applyFill="1" applyBorder="1" applyAlignment="1">
      <alignment horizontal="right"/>
    </xf>
    <xf numFmtId="0" fontId="121" fillId="35" borderId="0" xfId="131" applyFont="1" applyFill="1" applyBorder="1"/>
    <xf numFmtId="0" fontId="111" fillId="35" borderId="0" xfId="131" applyFont="1" applyFill="1" applyBorder="1"/>
    <xf numFmtId="0" fontId="70" fillId="35" borderId="0" xfId="122" applyFont="1" applyFill="1" applyBorder="1"/>
    <xf numFmtId="164" fontId="111" fillId="35" borderId="0" xfId="131" applyNumberFormat="1" applyFont="1" applyFill="1" applyBorder="1"/>
    <xf numFmtId="0" fontId="112" fillId="35" borderId="0" xfId="122" applyFont="1" applyFill="1" applyBorder="1"/>
    <xf numFmtId="0" fontId="112" fillId="35" borderId="0" xfId="131" applyFont="1" applyFill="1" applyBorder="1"/>
    <xf numFmtId="169" fontId="71" fillId="34" borderId="0" xfId="131" applyNumberFormat="1" applyFont="1" applyFill="1" applyBorder="1"/>
    <xf numFmtId="169" fontId="47" fillId="34" borderId="0" xfId="131" applyNumberFormat="1" applyFont="1" applyFill="1" applyBorder="1"/>
    <xf numFmtId="1" fontId="116" fillId="34" borderId="0" xfId="131" applyNumberFormat="1" applyFont="1" applyFill="1" applyBorder="1"/>
    <xf numFmtId="164" fontId="111" fillId="34" borderId="0" xfId="131" applyNumberFormat="1" applyFont="1" applyFill="1" applyBorder="1"/>
    <xf numFmtId="0" fontId="112" fillId="34" borderId="0" xfId="131" applyFont="1" applyFill="1" applyBorder="1"/>
    <xf numFmtId="0" fontId="48" fillId="34" borderId="0" xfId="131" applyFont="1" applyFill="1" applyBorder="1"/>
    <xf numFmtId="164" fontId="120" fillId="34" borderId="0" xfId="131" applyNumberFormat="1" applyFont="1" applyFill="1" applyBorder="1" applyAlignment="1">
      <alignment horizontal="right" vertical="center" wrapText="1"/>
    </xf>
    <xf numFmtId="164" fontId="119" fillId="0" borderId="0" xfId="131" applyNumberFormat="1" applyFont="1" applyFill="1" applyBorder="1" applyAlignment="1">
      <alignment horizontal="right" vertical="center" wrapText="1"/>
    </xf>
    <xf numFmtId="164" fontId="120" fillId="34" borderId="0" xfId="131" applyNumberFormat="1" applyFont="1" applyFill="1" applyBorder="1"/>
    <xf numFmtId="164" fontId="116" fillId="34" borderId="0" xfId="131" applyNumberFormat="1" applyFont="1" applyFill="1" applyBorder="1"/>
    <xf numFmtId="0" fontId="130" fillId="35" borderId="0" xfId="122" applyFont="1" applyFill="1" applyBorder="1"/>
    <xf numFmtId="0" fontId="131" fillId="35" borderId="0" xfId="122" applyFont="1" applyFill="1" applyBorder="1"/>
    <xf numFmtId="0" fontId="94" fillId="35" borderId="0" xfId="131" applyFont="1" applyFill="1" applyBorder="1"/>
    <xf numFmtId="0" fontId="98" fillId="35" borderId="0" xfId="131" applyFont="1" applyFill="1" applyBorder="1" applyAlignment="1">
      <alignment horizontal="right"/>
    </xf>
    <xf numFmtId="0" fontId="80" fillId="0" borderId="0" xfId="115" applyFont="1" applyAlignment="1" applyProtection="1">
      <protection locked="0"/>
    </xf>
    <xf numFmtId="0" fontId="109" fillId="0" borderId="0" xfId="0" applyFont="1" applyAlignment="1"/>
    <xf numFmtId="0" fontId="80" fillId="35" borderId="0" xfId="101" applyFont="1" applyFill="1" applyBorder="1"/>
    <xf numFmtId="0" fontId="80" fillId="35" borderId="0" xfId="101" applyFont="1" applyFill="1" applyAlignment="1"/>
    <xf numFmtId="0" fontId="80" fillId="0" borderId="0" xfId="0" applyFont="1" applyAlignment="1">
      <alignment vertical="center"/>
    </xf>
    <xf numFmtId="0" fontId="80" fillId="35" borderId="0" xfId="0" applyFont="1" applyFill="1" applyAlignment="1">
      <alignment horizontal="left" vertical="center"/>
    </xf>
    <xf numFmtId="0" fontId="80" fillId="35" borderId="0" xfId="0" applyFont="1" applyFill="1" applyAlignment="1">
      <alignment vertical="center"/>
    </xf>
    <xf numFmtId="0" fontId="2" fillId="35" borderId="0" xfId="101" applyFont="1" applyFill="1" applyBorder="1" applyAlignment="1">
      <alignment horizontal="left"/>
    </xf>
    <xf numFmtId="0" fontId="80" fillId="35" borderId="0" xfId="0" applyFont="1" applyFill="1"/>
    <xf numFmtId="0" fontId="80" fillId="35" borderId="0" xfId="108" applyFont="1" applyFill="1" applyBorder="1" applyAlignment="1">
      <alignment horizontal="left"/>
    </xf>
    <xf numFmtId="0" fontId="80" fillId="0" borderId="0" xfId="0" applyFont="1" applyAlignment="1"/>
    <xf numFmtId="0" fontId="79" fillId="40" borderId="0" xfId="102" applyFont="1" applyFill="1" applyBorder="1" applyAlignment="1">
      <alignment horizontal="right"/>
    </xf>
    <xf numFmtId="0" fontId="95" fillId="40" borderId="0" xfId="0" applyFont="1" applyFill="1" applyAlignment="1">
      <alignment horizontal="left" vertical="center"/>
    </xf>
    <xf numFmtId="3" fontId="95" fillId="40" borderId="0" xfId="0" applyNumberFormat="1" applyFont="1" applyFill="1" applyAlignment="1">
      <alignment horizontal="right" vertical="center"/>
    </xf>
    <xf numFmtId="0" fontId="78" fillId="40" borderId="0" xfId="136" applyFont="1" applyFill="1" applyBorder="1" applyAlignment="1">
      <alignment horizontal="left"/>
    </xf>
    <xf numFmtId="0" fontId="78" fillId="40" borderId="0" xfId="102" applyFont="1" applyFill="1" applyBorder="1" applyAlignment="1">
      <alignment horizontal="left"/>
    </xf>
    <xf numFmtId="1" fontId="79" fillId="40" borderId="0" xfId="136" applyNumberFormat="1" applyFont="1" applyFill="1" applyBorder="1" applyAlignment="1">
      <alignment horizontal="right"/>
    </xf>
    <xf numFmtId="1" fontId="79" fillId="40" borderId="0" xfId="102" applyNumberFormat="1" applyFont="1" applyFill="1" applyBorder="1"/>
    <xf numFmtId="1" fontId="79" fillId="35" borderId="0" xfId="136" applyNumberFormat="1" applyFont="1" applyFill="1" applyBorder="1" applyAlignment="1">
      <alignment horizontal="right"/>
    </xf>
    <xf numFmtId="1" fontId="79" fillId="35" borderId="17" xfId="136" applyNumberFormat="1" applyFont="1" applyFill="1" applyBorder="1" applyAlignment="1">
      <alignment horizontal="right"/>
    </xf>
    <xf numFmtId="1" fontId="79" fillId="40" borderId="0" xfId="102" applyNumberFormat="1" applyFont="1" applyFill="1" applyBorder="1" applyAlignment="1">
      <alignment horizontal="right"/>
    </xf>
    <xf numFmtId="0" fontId="80" fillId="34" borderId="0" xfId="133" applyFont="1" applyFill="1"/>
    <xf numFmtId="0" fontId="79" fillId="35" borderId="13" xfId="113" applyFont="1" applyFill="1" applyBorder="1" applyAlignment="1">
      <alignment horizontal="right"/>
    </xf>
    <xf numFmtId="0" fontId="78" fillId="40" borderId="0" xfId="133" applyFont="1" applyFill="1" applyBorder="1" applyAlignment="1">
      <alignment horizontal="left"/>
    </xf>
    <xf numFmtId="2" fontId="79" fillId="40" borderId="0" xfId="133" applyNumberFormat="1" applyFont="1" applyFill="1" applyBorder="1" applyAlignment="1">
      <alignment horizontal="right"/>
    </xf>
    <xf numFmtId="2" fontId="79" fillId="40" borderId="0" xfId="113" applyNumberFormat="1" applyFont="1" applyFill="1" applyBorder="1"/>
    <xf numFmtId="2" fontId="79" fillId="35" borderId="0" xfId="133" applyNumberFormat="1" applyFont="1" applyFill="1" applyBorder="1" applyAlignment="1">
      <alignment horizontal="right"/>
    </xf>
    <xf numFmtId="2" fontId="79" fillId="35" borderId="0" xfId="113" applyNumberFormat="1" applyFont="1" applyFill="1" applyBorder="1"/>
    <xf numFmtId="2" fontId="79" fillId="36" borderId="0" xfId="133" applyNumberFormat="1" applyFont="1" applyFill="1" applyBorder="1" applyAlignment="1">
      <alignment horizontal="right"/>
    </xf>
    <xf numFmtId="164" fontId="79" fillId="35" borderId="0" xfId="113" applyNumberFormat="1" applyFont="1" applyFill="1"/>
    <xf numFmtId="164" fontId="78" fillId="35" borderId="0" xfId="113" applyNumberFormat="1" applyFont="1" applyFill="1"/>
    <xf numFmtId="0" fontId="80" fillId="35" borderId="0" xfId="113" applyFont="1" applyFill="1" applyAlignment="1">
      <alignment horizontal="left"/>
    </xf>
    <xf numFmtId="2" fontId="79" fillId="40" borderId="0" xfId="102" applyNumberFormat="1" applyFont="1" applyFill="1"/>
    <xf numFmtId="2" fontId="79" fillId="35" borderId="0" xfId="102" applyNumberFormat="1" applyFont="1" applyFill="1"/>
    <xf numFmtId="0" fontId="80" fillId="35" borderId="0" xfId="102" applyFont="1" applyFill="1"/>
    <xf numFmtId="0" fontId="80" fillId="35" borderId="0" xfId="0" applyFont="1" applyFill="1" applyAlignment="1">
      <alignment horizontal="left"/>
    </xf>
    <xf numFmtId="0" fontId="80" fillId="35" borderId="0" xfId="102" applyFont="1" applyFill="1" applyBorder="1" applyAlignment="1">
      <alignment horizontal="left"/>
    </xf>
    <xf numFmtId="0" fontId="80" fillId="35" borderId="0" xfId="108" applyFont="1" applyFill="1" applyAlignment="1">
      <alignment horizontal="left"/>
    </xf>
    <xf numFmtId="0" fontId="80" fillId="35" borderId="0" xfId="102" applyFont="1" applyFill="1" applyBorder="1" applyAlignment="1">
      <alignment horizontal="left" vertical="top"/>
    </xf>
    <xf numFmtId="164" fontId="79" fillId="36" borderId="0" xfId="102" applyNumberFormat="1" applyFont="1" applyFill="1" applyBorder="1"/>
    <xf numFmtId="164" fontId="79" fillId="35" borderId="0" xfId="102" applyNumberFormat="1" applyFont="1" applyFill="1" applyBorder="1"/>
    <xf numFmtId="164" fontId="79" fillId="40" borderId="0" xfId="102" applyNumberFormat="1" applyFont="1" applyFill="1" applyBorder="1"/>
    <xf numFmtId="0" fontId="79" fillId="35" borderId="13" xfId="102" applyFont="1" applyFill="1" applyBorder="1" applyAlignment="1">
      <alignment horizontal="right"/>
    </xf>
    <xf numFmtId="1" fontId="77" fillId="35" borderId="0" xfId="0" applyNumberFormat="1" applyFont="1" applyFill="1" applyBorder="1" applyAlignment="1">
      <alignment horizontal="right"/>
    </xf>
    <xf numFmtId="1" fontId="77" fillId="36" borderId="0" xfId="0" applyNumberFormat="1" applyFont="1" applyFill="1" applyBorder="1" applyAlignment="1">
      <alignment horizontal="right"/>
    </xf>
    <xf numFmtId="0" fontId="80" fillId="35" borderId="0" xfId="127" applyFont="1" applyFill="1" applyAlignment="1"/>
    <xf numFmtId="0" fontId="80" fillId="35" borderId="0" xfId="124" applyFont="1" applyFill="1" applyBorder="1" applyAlignment="1">
      <alignment horizontal="left" vertical="top"/>
    </xf>
    <xf numFmtId="0" fontId="83" fillId="0" borderId="0" xfId="0" applyFont="1" applyBorder="1" applyAlignment="1">
      <alignment vertical="center"/>
    </xf>
    <xf numFmtId="0" fontId="83" fillId="40" borderId="0" xfId="0" applyFont="1" applyFill="1" applyBorder="1" applyAlignment="1">
      <alignment vertical="center"/>
    </xf>
    <xf numFmtId="1" fontId="79" fillId="40" borderId="0" xfId="117" applyNumberFormat="1" applyFont="1" applyFill="1" applyBorder="1" applyAlignment="1">
      <alignment vertical="center"/>
    </xf>
    <xf numFmtId="1" fontId="79" fillId="0" borderId="0" xfId="117" applyNumberFormat="1" applyFont="1" applyFill="1" applyBorder="1" applyAlignment="1">
      <alignment vertical="center"/>
    </xf>
    <xf numFmtId="1" fontId="77" fillId="40" borderId="0" xfId="0" applyNumberFormat="1" applyFont="1" applyFill="1" applyBorder="1" applyAlignment="1">
      <alignment vertical="center"/>
    </xf>
    <xf numFmtId="1" fontId="77" fillId="0" borderId="0" xfId="0" applyNumberFormat="1" applyFont="1" applyFill="1" applyBorder="1" applyAlignment="1">
      <alignment vertical="center"/>
    </xf>
    <xf numFmtId="0" fontId="83" fillId="0" borderId="13" xfId="0" applyFont="1" applyBorder="1" applyAlignment="1"/>
    <xf numFmtId="0" fontId="77" fillId="0" borderId="13" xfId="0" applyFont="1" applyFill="1" applyBorder="1" applyAlignment="1">
      <alignment horizontal="right" wrapText="1"/>
    </xf>
    <xf numFmtId="0" fontId="80" fillId="34" borderId="0" xfId="128" applyFont="1" applyFill="1" applyBorder="1" applyAlignment="1"/>
    <xf numFmtId="0" fontId="79" fillId="35" borderId="0" xfId="101" applyFont="1" applyFill="1" applyAlignment="1"/>
    <xf numFmtId="0" fontId="80" fillId="35" borderId="0" xfId="128" applyFont="1" applyFill="1" applyAlignment="1"/>
    <xf numFmtId="0" fontId="80" fillId="34" borderId="0" xfId="128" applyFont="1" applyFill="1" applyAlignment="1"/>
    <xf numFmtId="0" fontId="83" fillId="0" borderId="13" xfId="0" applyFont="1" applyBorder="1"/>
    <xf numFmtId="0" fontId="77" fillId="0" borderId="13" xfId="0" applyFont="1" applyBorder="1" applyAlignment="1">
      <alignment horizontal="right" wrapText="1"/>
    </xf>
    <xf numFmtId="0" fontId="83" fillId="0" borderId="13" xfId="0" applyFont="1" applyBorder="1" applyAlignment="1">
      <alignment horizontal="right" wrapText="1"/>
    </xf>
    <xf numFmtId="0" fontId="83" fillId="40" borderId="0" xfId="0" applyFont="1" applyFill="1"/>
    <xf numFmtId="0" fontId="80" fillId="34" borderId="0" xfId="129" applyFont="1" applyFill="1" applyAlignment="1">
      <alignment horizontal="left"/>
    </xf>
    <xf numFmtId="0" fontId="79" fillId="35" borderId="0" xfId="0" applyFont="1" applyFill="1" applyAlignment="1">
      <alignment vertical="center"/>
    </xf>
    <xf numFmtId="0" fontId="80" fillId="34" borderId="0" xfId="130" applyFont="1" applyFill="1" applyAlignment="1"/>
    <xf numFmtId="164" fontId="5" fillId="35" borderId="13" xfId="130" applyNumberFormat="1" applyFont="1" applyFill="1" applyBorder="1" applyAlignment="1">
      <alignment horizontal="right" wrapText="1"/>
    </xf>
    <xf numFmtId="0" fontId="80" fillId="35" borderId="0" xfId="101" applyFont="1" applyFill="1" applyBorder="1" applyAlignment="1">
      <alignment horizontal="left"/>
    </xf>
    <xf numFmtId="0" fontId="0" fillId="0" borderId="0" xfId="0" applyAlignment="1">
      <alignment horizontal="left"/>
    </xf>
    <xf numFmtId="0" fontId="0" fillId="0" borderId="0" xfId="0" applyAlignment="1"/>
    <xf numFmtId="0" fontId="80" fillId="35" borderId="0" xfId="109" applyFont="1" applyFill="1" applyAlignment="1">
      <alignment vertical="center"/>
    </xf>
    <xf numFmtId="0" fontId="77" fillId="0" borderId="13" xfId="0" applyFont="1" applyBorder="1"/>
    <xf numFmtId="2" fontId="77" fillId="40" borderId="0" xfId="0" applyNumberFormat="1" applyFont="1" applyFill="1"/>
    <xf numFmtId="2" fontId="77" fillId="0" borderId="0" xfId="0" applyNumberFormat="1" applyFont="1"/>
    <xf numFmtId="0" fontId="80" fillId="35" borderId="0" xfId="0" applyFont="1" applyFill="1" applyAlignment="1"/>
    <xf numFmtId="0" fontId="80" fillId="34" borderId="0" xfId="131" applyFont="1" applyFill="1" applyAlignment="1"/>
    <xf numFmtId="0" fontId="78" fillId="34" borderId="13" xfId="131" applyFont="1" applyFill="1" applyBorder="1"/>
    <xf numFmtId="0" fontId="78" fillId="40" borderId="0" xfId="131" applyFont="1" applyFill="1" applyBorder="1"/>
    <xf numFmtId="164" fontId="79" fillId="40" borderId="0" xfId="131" applyNumberFormat="1" applyFont="1" applyFill="1" applyBorder="1" applyAlignment="1">
      <alignment horizontal="right"/>
    </xf>
    <xf numFmtId="0" fontId="78" fillId="40" borderId="0" xfId="122" applyFont="1" applyFill="1" applyBorder="1"/>
    <xf numFmtId="164" fontId="79" fillId="40" borderId="0" xfId="122" applyNumberFormat="1" applyFont="1" applyFill="1" applyBorder="1" applyAlignment="1">
      <alignment horizontal="right"/>
    </xf>
    <xf numFmtId="164" fontId="79" fillId="35" borderId="0" xfId="122" applyNumberFormat="1" applyFont="1" applyFill="1" applyBorder="1" applyAlignment="1">
      <alignment horizontal="right"/>
    </xf>
    <xf numFmtId="0" fontId="78" fillId="35" borderId="0" xfId="131" applyFont="1" applyFill="1" applyBorder="1"/>
    <xf numFmtId="164" fontId="78" fillId="40" borderId="0" xfId="131" applyNumberFormat="1" applyFont="1" applyFill="1" applyBorder="1" applyAlignment="1">
      <alignment horizontal="right"/>
    </xf>
    <xf numFmtId="0" fontId="78" fillId="0" borderId="13" xfId="115" applyFont="1" applyBorder="1"/>
    <xf numFmtId="0" fontId="135" fillId="41" borderId="0" xfId="115" applyFont="1" applyFill="1" applyBorder="1" applyAlignment="1">
      <alignment horizontal="left"/>
    </xf>
    <xf numFmtId="0" fontId="135" fillId="0" borderId="0" xfId="115" applyFont="1" applyBorder="1" applyAlignment="1">
      <alignment horizontal="left"/>
    </xf>
    <xf numFmtId="0" fontId="134" fillId="0" borderId="13" xfId="115" applyFont="1" applyBorder="1" applyAlignment="1">
      <alignment horizontal="right" wrapText="1"/>
    </xf>
    <xf numFmtId="0" fontId="79" fillId="41" borderId="0" xfId="115" applyFont="1" applyFill="1" applyBorder="1" applyAlignment="1">
      <alignment horizontal="right"/>
    </xf>
    <xf numFmtId="0" fontId="79" fillId="0" borderId="0" xfId="115" applyFont="1" applyAlignment="1">
      <alignment horizontal="right"/>
    </xf>
    <xf numFmtId="0" fontId="79" fillId="41" borderId="0" xfId="115" applyFont="1" applyFill="1" applyAlignment="1">
      <alignment horizontal="right"/>
    </xf>
    <xf numFmtId="0" fontId="79" fillId="0" borderId="0" xfId="115" applyFont="1" applyFill="1" applyAlignment="1">
      <alignment horizontal="right"/>
    </xf>
    <xf numFmtId="1" fontId="79" fillId="41" borderId="0" xfId="115" applyNumberFormat="1" applyFont="1" applyFill="1" applyAlignment="1">
      <alignment horizontal="right"/>
    </xf>
    <xf numFmtId="0" fontId="133" fillId="0" borderId="0" xfId="115" applyFont="1" applyProtection="1">
      <protection locked="0"/>
    </xf>
    <xf numFmtId="0" fontId="80" fillId="35" borderId="0" xfId="108" applyFont="1" applyFill="1" applyBorder="1" applyAlignment="1"/>
    <xf numFmtId="0" fontId="95" fillId="35" borderId="0" xfId="0" applyFont="1" applyFill="1" applyAlignment="1">
      <alignment horizontal="left" vertical="center" wrapText="1"/>
    </xf>
    <xf numFmtId="0" fontId="95" fillId="35" borderId="0" xfId="0" applyFont="1" applyFill="1" applyAlignment="1">
      <alignment horizontal="left" wrapText="1"/>
    </xf>
    <xf numFmtId="0" fontId="80" fillId="34" borderId="0" xfId="133" applyFont="1" applyFill="1" applyAlignment="1"/>
    <xf numFmtId="0" fontId="79" fillId="34" borderId="0" xfId="133" applyFont="1" applyFill="1" applyBorder="1" applyAlignment="1"/>
    <xf numFmtId="0" fontId="79" fillId="34" borderId="0" xfId="133" applyFont="1" applyFill="1" applyAlignment="1"/>
    <xf numFmtId="0" fontId="80" fillId="35" borderId="0" xfId="132" applyFont="1" applyFill="1" applyBorder="1" applyAlignment="1"/>
    <xf numFmtId="0" fontId="80" fillId="35" borderId="0" xfId="135" applyFont="1" applyFill="1" applyBorder="1" applyAlignment="1"/>
    <xf numFmtId="0" fontId="80" fillId="35" borderId="0" xfId="121" applyFont="1" applyFill="1" applyBorder="1" applyAlignment="1"/>
    <xf numFmtId="0" fontId="79" fillId="35" borderId="0" xfId="121" applyFont="1" applyFill="1" applyBorder="1"/>
    <xf numFmtId="171" fontId="78" fillId="40" borderId="0" xfId="166" applyNumberFormat="1" applyFont="1" applyFill="1" applyBorder="1"/>
    <xf numFmtId="171" fontId="78" fillId="0" borderId="0" xfId="166" applyNumberFormat="1" applyFont="1" applyBorder="1"/>
    <xf numFmtId="0" fontId="77" fillId="0" borderId="0" xfId="0" applyFont="1"/>
    <xf numFmtId="0" fontId="80" fillId="35" borderId="0" xfId="0" applyFont="1" applyFill="1" applyBorder="1"/>
    <xf numFmtId="0" fontId="80" fillId="34" borderId="0" xfId="130" applyFont="1" applyFill="1" applyAlignment="1">
      <alignment horizontal="left"/>
    </xf>
    <xf numFmtId="0" fontId="0" fillId="43" borderId="0" xfId="0" applyFont="1" applyFill="1" applyBorder="1"/>
    <xf numFmtId="0" fontId="73" fillId="43" borderId="0" xfId="97" applyFill="1" applyBorder="1"/>
    <xf numFmtId="0" fontId="98" fillId="43" borderId="0" xfId="0" applyFont="1" applyFill="1" applyBorder="1"/>
    <xf numFmtId="0" fontId="0" fillId="43" borderId="0" xfId="0" applyFill="1" applyBorder="1"/>
    <xf numFmtId="0" fontId="0" fillId="43" borderId="0" xfId="0" applyFill="1"/>
    <xf numFmtId="0" fontId="73" fillId="43" borderId="0" xfId="97" applyFill="1" applyAlignment="1">
      <alignment wrapText="1"/>
    </xf>
    <xf numFmtId="0" fontId="98" fillId="43" borderId="0" xfId="0" applyFont="1" applyFill="1" applyAlignment="1">
      <alignment vertical="center"/>
    </xf>
    <xf numFmtId="0" fontId="85" fillId="43" borderId="0" xfId="0" applyFont="1" applyFill="1" applyAlignment="1">
      <alignment vertical="center"/>
    </xf>
    <xf numFmtId="0" fontId="76" fillId="43" borderId="0" xfId="0" applyFont="1" applyFill="1" applyBorder="1"/>
    <xf numFmtId="0" fontId="0" fillId="0" borderId="0" xfId="0" applyBorder="1"/>
    <xf numFmtId="0" fontId="99" fillId="0" borderId="0" xfId="0" applyFont="1" applyBorder="1"/>
    <xf numFmtId="0" fontId="83" fillId="40" borderId="0" xfId="0" applyFont="1" applyFill="1" applyBorder="1"/>
    <xf numFmtId="2" fontId="77" fillId="40" borderId="0" xfId="0" applyNumberFormat="1" applyFont="1" applyFill="1" applyBorder="1"/>
    <xf numFmtId="2" fontId="83" fillId="40" borderId="0" xfId="0" applyNumberFormat="1" applyFont="1" applyFill="1" applyBorder="1"/>
    <xf numFmtId="0" fontId="83" fillId="0" borderId="0" xfId="0" applyFont="1" applyBorder="1"/>
    <xf numFmtId="2" fontId="77" fillId="0" borderId="0" xfId="0" applyNumberFormat="1" applyFont="1" applyBorder="1"/>
    <xf numFmtId="2" fontId="83" fillId="0" borderId="0" xfId="0" applyNumberFormat="1" applyFont="1" applyBorder="1"/>
    <xf numFmtId="0" fontId="79" fillId="35" borderId="0" xfId="133" applyFont="1" applyFill="1" applyBorder="1" applyAlignment="1">
      <alignment horizontal="right" wrapText="1"/>
    </xf>
    <xf numFmtId="0" fontId="78" fillId="35" borderId="0" xfId="133" applyFont="1" applyFill="1" applyBorder="1" applyAlignment="1">
      <alignment horizontal="right" wrapText="1"/>
    </xf>
    <xf numFmtId="0" fontId="79" fillId="35" borderId="0" xfId="113" applyFont="1" applyFill="1" applyBorder="1" applyAlignment="1">
      <alignment horizontal="right"/>
    </xf>
    <xf numFmtId="0" fontId="78" fillId="36" borderId="14" xfId="133" applyFont="1" applyFill="1" applyBorder="1" applyAlignment="1">
      <alignment horizontal="left"/>
    </xf>
    <xf numFmtId="164" fontId="79" fillId="36" borderId="14" xfId="133" applyNumberFormat="1" applyFont="1" applyFill="1" applyBorder="1" applyAlignment="1">
      <alignment horizontal="right"/>
    </xf>
    <xf numFmtId="164" fontId="78" fillId="36" borderId="14" xfId="133" applyNumberFormat="1" applyFont="1" applyFill="1" applyBorder="1" applyAlignment="1">
      <alignment horizontal="right"/>
    </xf>
    <xf numFmtId="0" fontId="79" fillId="35" borderId="14" xfId="113" applyFont="1" applyFill="1" applyBorder="1" applyAlignment="1">
      <alignment horizontal="right"/>
    </xf>
    <xf numFmtId="9" fontId="91" fillId="40" borderId="14" xfId="167" applyNumberFormat="1" applyFont="1" applyFill="1" applyBorder="1"/>
    <xf numFmtId="0" fontId="79" fillId="35" borderId="0" xfId="102" applyFont="1" applyFill="1" applyBorder="1" applyAlignment="1">
      <alignment horizontal="right" wrapText="1"/>
    </xf>
    <xf numFmtId="0" fontId="132" fillId="35" borderId="0" xfId="0" applyFont="1" applyFill="1" applyBorder="1"/>
    <xf numFmtId="0" fontId="78" fillId="36" borderId="14" xfId="102" applyFont="1" applyFill="1" applyBorder="1" applyAlignment="1">
      <alignment horizontal="left"/>
    </xf>
    <xf numFmtId="1" fontId="79" fillId="36" borderId="14" xfId="102" applyNumberFormat="1" applyFont="1" applyFill="1" applyBorder="1"/>
    <xf numFmtId="0" fontId="79" fillId="35" borderId="0" xfId="113" applyFont="1" applyFill="1" applyBorder="1" applyAlignment="1">
      <alignment horizontal="left"/>
    </xf>
    <xf numFmtId="0" fontId="6" fillId="35" borderId="0" xfId="126" applyFont="1" applyFill="1" applyAlignment="1">
      <alignment horizontal="left"/>
    </xf>
    <xf numFmtId="0" fontId="5" fillId="35" borderId="0" xfId="123" applyFont="1" applyFill="1" applyBorder="1" applyAlignment="1">
      <alignment horizontal="left"/>
    </xf>
    <xf numFmtId="0" fontId="99" fillId="0" borderId="0" xfId="0" applyFont="1" applyFill="1" applyBorder="1"/>
    <xf numFmtId="0" fontId="80" fillId="35" borderId="0" xfId="128" applyFont="1" applyFill="1" applyAlignment="1">
      <alignment wrapText="1"/>
    </xf>
    <xf numFmtId="2" fontId="136" fillId="35" borderId="0" xfId="128" applyNumberFormat="1" applyFont="1" applyFill="1" applyBorder="1"/>
    <xf numFmtId="2" fontId="70" fillId="35" borderId="0" xfId="128" applyNumberFormat="1" applyFont="1" applyFill="1" applyBorder="1"/>
    <xf numFmtId="2" fontId="127" fillId="35" borderId="0" xfId="128" applyNumberFormat="1" applyFont="1" applyFill="1" applyBorder="1"/>
    <xf numFmtId="2" fontId="107" fillId="35" borderId="0" xfId="128" applyNumberFormat="1" applyFont="1" applyFill="1" applyBorder="1"/>
    <xf numFmtId="2" fontId="137" fillId="35" borderId="0" xfId="128" applyNumberFormat="1" applyFont="1" applyFill="1" applyBorder="1"/>
    <xf numFmtId="0" fontId="78" fillId="0" borderId="0" xfId="128" applyFont="1" applyFill="1" applyBorder="1" applyAlignment="1">
      <alignment horizontal="left"/>
    </xf>
    <xf numFmtId="2" fontId="79" fillId="0" borderId="0" xfId="128" applyNumberFormat="1" applyFont="1" applyFill="1" applyBorder="1" applyAlignment="1">
      <alignment horizontal="right"/>
    </xf>
    <xf numFmtId="2" fontId="78" fillId="0" borderId="0" xfId="128" applyNumberFormat="1" applyFont="1" applyFill="1" applyBorder="1" applyAlignment="1">
      <alignment horizontal="right"/>
    </xf>
    <xf numFmtId="0" fontId="7" fillId="0" borderId="0" xfId="101" applyFont="1" applyFill="1"/>
    <xf numFmtId="2" fontId="136" fillId="0" borderId="0" xfId="128" applyNumberFormat="1" applyFont="1" applyFill="1" applyBorder="1"/>
    <xf numFmtId="2" fontId="70" fillId="0" borderId="0" xfId="128" applyNumberFormat="1" applyFont="1" applyFill="1" applyBorder="1"/>
    <xf numFmtId="2" fontId="127" fillId="0" borderId="0" xfId="128" applyNumberFormat="1" applyFont="1" applyFill="1" applyBorder="1"/>
    <xf numFmtId="0" fontId="78" fillId="40" borderId="0" xfId="128" applyFont="1" applyFill="1" applyBorder="1" applyAlignment="1">
      <alignment horizontal="left"/>
    </xf>
    <xf numFmtId="2" fontId="79" fillId="40" borderId="0" xfId="128" applyNumberFormat="1" applyFont="1" applyFill="1" applyBorder="1" applyAlignment="1">
      <alignment horizontal="right"/>
    </xf>
    <xf numFmtId="2" fontId="78" fillId="40" borderId="0" xfId="128" applyNumberFormat="1" applyFont="1" applyFill="1" applyBorder="1" applyAlignment="1">
      <alignment horizontal="right"/>
    </xf>
    <xf numFmtId="0" fontId="78" fillId="40" borderId="17" xfId="128" applyFont="1" applyFill="1" applyBorder="1" applyAlignment="1">
      <alignment horizontal="left"/>
    </xf>
    <xf numFmtId="2" fontId="79" fillId="40" borderId="17" xfId="128" applyNumberFormat="1" applyFont="1" applyFill="1" applyBorder="1" applyAlignment="1">
      <alignment horizontal="right"/>
    </xf>
    <xf numFmtId="2" fontId="78" fillId="40" borderId="17" xfId="128" applyNumberFormat="1" applyFont="1" applyFill="1" applyBorder="1" applyAlignment="1">
      <alignment horizontal="right"/>
    </xf>
    <xf numFmtId="2" fontId="79" fillId="40" borderId="0" xfId="128" applyNumberFormat="1" applyFont="1" applyFill="1" applyBorder="1" applyAlignment="1">
      <alignment horizontal="right" wrapText="1"/>
    </xf>
    <xf numFmtId="2" fontId="7" fillId="40" borderId="0" xfId="101" applyNumberFormat="1" applyFont="1" applyFill="1" applyAlignment="1">
      <alignment horizontal="right"/>
    </xf>
    <xf numFmtId="2" fontId="110" fillId="40" borderId="0" xfId="101" applyNumberFormat="1" applyFont="1" applyFill="1" applyAlignment="1">
      <alignment horizontal="right"/>
    </xf>
    <xf numFmtId="2" fontId="83" fillId="40" borderId="0" xfId="0" applyNumberFormat="1" applyFont="1" applyFill="1"/>
    <xf numFmtId="2" fontId="83" fillId="0" borderId="0" xfId="0" applyNumberFormat="1" applyFont="1"/>
    <xf numFmtId="164" fontId="78" fillId="41" borderId="0" xfId="0" applyNumberFormat="1" applyFont="1" applyFill="1" applyBorder="1" applyAlignment="1">
      <alignment horizontal="right"/>
    </xf>
    <xf numFmtId="164" fontId="78" fillId="35" borderId="0" xfId="0" applyNumberFormat="1" applyFont="1" applyFill="1"/>
    <xf numFmtId="164" fontId="78" fillId="41" borderId="0" xfId="129" applyNumberFormat="1" applyFont="1" applyFill="1" applyBorder="1" applyAlignment="1">
      <alignment horizontal="right"/>
    </xf>
    <xf numFmtId="164" fontId="78" fillId="35" borderId="17" xfId="129" applyNumberFormat="1" applyFont="1" applyFill="1" applyBorder="1" applyAlignment="1">
      <alignment horizontal="right"/>
    </xf>
    <xf numFmtId="0" fontId="79" fillId="35" borderId="0" xfId="124" applyFont="1" applyFill="1" applyAlignment="1">
      <alignment wrapText="1"/>
    </xf>
    <xf numFmtId="0" fontId="0" fillId="0" borderId="0" xfId="0" applyAlignment="1">
      <alignment wrapText="1"/>
    </xf>
    <xf numFmtId="0" fontId="113" fillId="35" borderId="0" xfId="105" applyFont="1" applyFill="1" applyBorder="1"/>
    <xf numFmtId="0" fontId="79" fillId="35" borderId="0" xfId="131" applyFont="1" applyFill="1" applyBorder="1" applyAlignment="1">
      <alignment wrapText="1"/>
    </xf>
    <xf numFmtId="0" fontId="79" fillId="35" borderId="0" xfId="134" applyFont="1" applyFill="1" applyBorder="1" applyAlignment="1">
      <alignment wrapText="1"/>
    </xf>
    <xf numFmtId="0" fontId="79" fillId="35" borderId="0" xfId="132" applyFont="1" applyFill="1" applyBorder="1" applyAlignment="1">
      <alignment wrapText="1"/>
    </xf>
  </cellXfs>
  <cellStyles count="168">
    <cellStyle name="20% - Accent1" xfId="1"/>
    <cellStyle name="20% - Accent2" xfId="2"/>
    <cellStyle name="20% - Accent3" xfId="3"/>
    <cellStyle name="20% - Accent4" xfId="4"/>
    <cellStyle name="20% - Accent5" xfId="5"/>
    <cellStyle name="20% - Accent6" xfId="6"/>
    <cellStyle name="20% - Akzent1" xfId="7"/>
    <cellStyle name="20% - Akzent2" xfId="8"/>
    <cellStyle name="20% - Akzent3" xfId="9"/>
    <cellStyle name="20% - Akzent4" xfId="10"/>
    <cellStyle name="20% - Akzent5" xfId="11"/>
    <cellStyle name="20% - Akzent6" xfId="12"/>
    <cellStyle name="40% - Accent1" xfId="13"/>
    <cellStyle name="40% - Accent2" xfId="14"/>
    <cellStyle name="40% - Accent3" xfId="15"/>
    <cellStyle name="40% - Accent4" xfId="16"/>
    <cellStyle name="40% - Accent5" xfId="17"/>
    <cellStyle name="40% - Accent6" xfId="18"/>
    <cellStyle name="40% - Akzent1" xfId="19"/>
    <cellStyle name="40% - Akzent2" xfId="20"/>
    <cellStyle name="40% - Akzent3" xfId="21"/>
    <cellStyle name="40% - Akzent4" xfId="22"/>
    <cellStyle name="40% - Akzent5" xfId="23"/>
    <cellStyle name="40% - Akzent6" xfId="24"/>
    <cellStyle name="60% - Accent1" xfId="25"/>
    <cellStyle name="60% - Accent2" xfId="26"/>
    <cellStyle name="60% - Accent3" xfId="27"/>
    <cellStyle name="60% - Accent4" xfId="28"/>
    <cellStyle name="60% - Accent5" xfId="29"/>
    <cellStyle name="60% - Accent6" xfId="30"/>
    <cellStyle name="60% - Akzent1" xfId="31"/>
    <cellStyle name="60% - Akzent2" xfId="32"/>
    <cellStyle name="60% - Akzent3" xfId="33"/>
    <cellStyle name="60% - Akzent4" xfId="34"/>
    <cellStyle name="60% - Akzent5" xfId="35"/>
    <cellStyle name="60% - Akzent6" xfId="36"/>
    <cellStyle name="Accent1" xfId="37"/>
    <cellStyle name="Accent1 - 20%" xfId="38"/>
    <cellStyle name="Accent1 - 40%" xfId="39"/>
    <cellStyle name="Accent1 - 60%" xfId="40"/>
    <cellStyle name="Accent2" xfId="41"/>
    <cellStyle name="Accent2 - 20%" xfId="42"/>
    <cellStyle name="Accent2 - 40%" xfId="43"/>
    <cellStyle name="Accent2 - 60%" xfId="44"/>
    <cellStyle name="Accent3" xfId="45"/>
    <cellStyle name="Accent3 - 20%" xfId="46"/>
    <cellStyle name="Accent3 - 40%" xfId="47"/>
    <cellStyle name="Accent3 - 60%" xfId="48"/>
    <cellStyle name="Accent4" xfId="49"/>
    <cellStyle name="Accent4 - 20%" xfId="50"/>
    <cellStyle name="Accent4 - 40%" xfId="51"/>
    <cellStyle name="Accent4 - 60%" xfId="52"/>
    <cellStyle name="Accent5" xfId="53"/>
    <cellStyle name="Accent5 - 20%" xfId="54"/>
    <cellStyle name="Accent5 - 40%" xfId="55"/>
    <cellStyle name="Accent5 - 60%" xfId="56"/>
    <cellStyle name="Accent6" xfId="57"/>
    <cellStyle name="Accent6 - 20%" xfId="58"/>
    <cellStyle name="Accent6 - 40%" xfId="59"/>
    <cellStyle name="Accent6 - 60%" xfId="60"/>
    <cellStyle name="Akzent1" xfId="61"/>
    <cellStyle name="Akzent2" xfId="62"/>
    <cellStyle name="Akzent3" xfId="63"/>
    <cellStyle name="Akzent4" xfId="64"/>
    <cellStyle name="Akzent5" xfId="65"/>
    <cellStyle name="Akzent6" xfId="66"/>
    <cellStyle name="Ausgabe" xfId="67"/>
    <cellStyle name="Bad" xfId="68"/>
    <cellStyle name="Berechnung" xfId="69"/>
    <cellStyle name="Bold GHG Numbers (0.00)" xfId="70"/>
    <cellStyle name="C01_Main head" xfId="71"/>
    <cellStyle name="C02_Column heads" xfId="72"/>
    <cellStyle name="C03_Sub head bold" xfId="73"/>
    <cellStyle name="C03a_Sub head" xfId="74"/>
    <cellStyle name="C04_Total text white bold" xfId="75"/>
    <cellStyle name="C04a_Total text black with rule" xfId="76"/>
    <cellStyle name="C05_Main text" xfId="77"/>
    <cellStyle name="C06_Figs" xfId="78"/>
    <cellStyle name="C07_Figs 1 dec percent" xfId="79"/>
    <cellStyle name="C08_Figs 1 decimal" xfId="80"/>
    <cellStyle name="C09_Notes" xfId="81"/>
    <cellStyle name="Calculation" xfId="82"/>
    <cellStyle name="Check Cell" xfId="83"/>
    <cellStyle name="Eingabe" xfId="84"/>
    <cellStyle name="Emphasis 1" xfId="85"/>
    <cellStyle name="Emphasis 2" xfId="86"/>
    <cellStyle name="Emphasis 3" xfId="87"/>
    <cellStyle name="Ergebnis" xfId="88"/>
    <cellStyle name="Erklärender Text" xfId="89"/>
    <cellStyle name="Explanatory Text" xfId="90"/>
    <cellStyle name="Good" xfId="91"/>
    <cellStyle name="Gut" xfId="92"/>
    <cellStyle name="Heading 1" xfId="93"/>
    <cellStyle name="Heading 2" xfId="94"/>
    <cellStyle name="Heading 3" xfId="95"/>
    <cellStyle name="Heading 4" xfId="96"/>
    <cellStyle name="Hyperlänk" xfId="97" builtinId="8"/>
    <cellStyle name="Hyperlänk 2" xfId="98"/>
    <cellStyle name="Input" xfId="99"/>
    <cellStyle name="Linked Cell" xfId="100"/>
    <cellStyle name="Normal" xfId="0" builtinId="0"/>
    <cellStyle name="Normal 2" xfId="101"/>
    <cellStyle name="Normal 2 2" xfId="102"/>
    <cellStyle name="Normal 2 3" xfId="103"/>
    <cellStyle name="Normal 2 3 2" xfId="104"/>
    <cellStyle name="Normal 3" xfId="105"/>
    <cellStyle name="Normal 3 2" xfId="106"/>
    <cellStyle name="Normal 3 3" xfId="107"/>
    <cellStyle name="Normal 4" xfId="108"/>
    <cellStyle name="Normal 5" xfId="109"/>
    <cellStyle name="Normal 6" xfId="110"/>
    <cellStyle name="Normal 6 2" xfId="111"/>
    <cellStyle name="Normal 6 3" xfId="112"/>
    <cellStyle name="Normal 7" xfId="113"/>
    <cellStyle name="Normal 8" xfId="114"/>
    <cellStyle name="Normal 9" xfId="115"/>
    <cellStyle name="Normal GHG whole table" xfId="116"/>
    <cellStyle name="Normal_Blad2" xfId="166"/>
    <cellStyle name="Normal_Bok3 2" xfId="117"/>
    <cellStyle name="Normal_Copia de Alla Grundindikatorer 2008_2, 3, 5 UK" xfId="118"/>
    <cellStyle name="Normal_energiläget i siffror" xfId="119"/>
    <cellStyle name="Normal_energiläget i siffror 2" xfId="120"/>
    <cellStyle name="Normal_Figur 11 Andel förnybar energianvändning" xfId="121"/>
    <cellStyle name="Normal_Fjärrkyla (2004)  f.d. tab 16" xfId="122"/>
    <cellStyle name="Normal_Sveriges totala energitillförsel 1970-2003 2" xfId="123"/>
    <cellStyle name="Normal_tab24" xfId="124"/>
    <cellStyle name="Normal_Tabell till fig 02 - Utsläpp av koldioxid (CO2) i Sverige (Margareta 2005) till ETC" xfId="167"/>
    <cellStyle name="Normal_Tabell till fig 06 - Sveriges totala energitillförsel (Eva 2005) 2" xfId="125"/>
    <cellStyle name="Normal_Tabell till fig 07-10 Energibalansen" xfId="126"/>
    <cellStyle name="Normal_Tabell till fig 10 - 11 - Bostadssektorn till ETC" xfId="127"/>
    <cellStyle name="Normal_Tabell till fig 12 - 15 - Industrisektorn (Per 2005)" xfId="128"/>
    <cellStyle name="Normal_Tabell till fig 16 -Transportsektorn till ETC" xfId="129"/>
    <cellStyle name="Normal_Tabell till fig 17, 18, 19, 20, 22, 24 Elmarknaden (Till GA 10 okt) till ETC" xfId="130"/>
    <cellStyle name="Normal_Tabell till fig 25 - 27 Fjärrvärme &amp; fjärrkyla (Till GA 10 okt) till ETC" xfId="131"/>
    <cellStyle name="Normal_Tabell till fig 33 (53)" xfId="132"/>
    <cellStyle name="Normal_Tabell till fig 34-37 Olja" xfId="133"/>
    <cellStyle name="Normal_Tabell till fig 35 - 36 - Biobränsle (Stefan 2005) till ETC" xfId="134"/>
    <cellStyle name="Normal_Tabell till fig 38 (51)" xfId="135"/>
    <cellStyle name="Normal_Tabell till fig 41 Pellets_mp" xfId="136"/>
    <cellStyle name="Note" xfId="137"/>
    <cellStyle name="Notiz" xfId="138"/>
    <cellStyle name="Output" xfId="139"/>
    <cellStyle name="Procent 2" xfId="140"/>
    <cellStyle name="Procent 2 2" xfId="141"/>
    <cellStyle name="Procent 3" xfId="142"/>
    <cellStyle name="Schlecht" xfId="143"/>
    <cellStyle name="Sheet Title" xfId="144"/>
    <cellStyle name="Standard 2" xfId="145"/>
    <cellStyle name="Standard 3" xfId="146"/>
    <cellStyle name="Standard 3 2" xfId="147"/>
    <cellStyle name="Standard 4" xfId="148"/>
    <cellStyle name="Standard 5" xfId="149"/>
    <cellStyle name="Title" xfId="150"/>
    <cellStyle name="Total" xfId="151"/>
    <cellStyle name="Tusental (0)_SNI 23" xfId="152"/>
    <cellStyle name="Tusental 2" xfId="153"/>
    <cellStyle name="Tusental 3" xfId="154"/>
    <cellStyle name="Valuta (0)_SNI 23" xfId="155"/>
    <cellStyle name="Warnender Text" xfId="156"/>
    <cellStyle name="Warning Text" xfId="157"/>
    <cellStyle name="Verknüpfte Zelle" xfId="158"/>
    <cellStyle name="Überschrift" xfId="159"/>
    <cellStyle name="Überschrift 1" xfId="160"/>
    <cellStyle name="Überschrift 2" xfId="161"/>
    <cellStyle name="Überschrift 3" xfId="162"/>
    <cellStyle name="Überschrift 4" xfId="163"/>
    <cellStyle name="Zelle überprüfen" xfId="164"/>
    <cellStyle name="Обычный_CRF2002 (1)" xfId="165"/>
  </cellStyles>
  <dxfs count="0"/>
  <tableStyles count="0" defaultTableStyle="TableStyleMedium2" defaultPivotStyle="PivotStyleLight16"/>
  <colors>
    <mruColors>
      <color rgb="FFFFE9D9"/>
      <color rgb="FFEBF1D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3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3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4.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111"/>
  <sheetViews>
    <sheetView showGridLines="0" tabSelected="1" topLeftCell="A15" zoomScaleNormal="100" workbookViewId="0">
      <selection activeCell="B32" sqref="B32"/>
    </sheetView>
  </sheetViews>
  <sheetFormatPr defaultColWidth="8.85546875" defaultRowHeight="15"/>
  <cols>
    <col min="1" max="1" width="3" style="338" customWidth="1"/>
    <col min="2" max="2" width="118.7109375" style="338" customWidth="1"/>
    <col min="3" max="8" width="8.85546875" style="338"/>
    <col min="9" max="9" width="7" style="338" customWidth="1"/>
    <col min="10" max="10" width="8.85546875" style="338"/>
    <col min="11" max="11" width="6.42578125" style="338" customWidth="1"/>
    <col min="12" max="12" width="6.85546875" style="338" customWidth="1"/>
    <col min="13" max="15" width="8.85546875" style="338"/>
    <col min="16" max="16" width="4.140625" style="338" customWidth="1"/>
    <col min="18" max="16384" width="8.85546875" style="338"/>
  </cols>
  <sheetData>
    <row r="3" spans="1:17" ht="21">
      <c r="B3" s="339" t="s">
        <v>192</v>
      </c>
      <c r="Q3" s="338"/>
    </row>
    <row r="4" spans="1:17" ht="30">
      <c r="B4" s="533" t="s">
        <v>432</v>
      </c>
      <c r="Q4" s="338"/>
    </row>
    <row r="5" spans="1:17" ht="21">
      <c r="B5" s="339"/>
      <c r="Q5" s="338"/>
    </row>
    <row r="7" spans="1:17" ht="18.75">
      <c r="B7" s="353" t="s">
        <v>193</v>
      </c>
      <c r="C7" s="353" t="s">
        <v>199</v>
      </c>
      <c r="Q7" s="338"/>
    </row>
    <row r="8" spans="1:17" s="536" customFormat="1" ht="18" customHeight="1">
      <c r="A8" s="536">
        <v>1</v>
      </c>
      <c r="B8" s="563" t="s">
        <v>366</v>
      </c>
      <c r="C8" s="536" t="s">
        <v>235</v>
      </c>
    </row>
    <row r="9" spans="1:17" s="539" customFormat="1" ht="18" customHeight="1">
      <c r="A9" s="539">
        <v>2</v>
      </c>
      <c r="B9" s="564" t="s">
        <v>367</v>
      </c>
    </row>
    <row r="10" spans="1:17" s="536" customFormat="1" ht="18" customHeight="1">
      <c r="A10" s="536">
        <v>3</v>
      </c>
      <c r="B10" s="563" t="s">
        <v>368</v>
      </c>
    </row>
    <row r="11" spans="1:17" s="536" customFormat="1" ht="18" customHeight="1">
      <c r="B11" s="563"/>
    </row>
    <row r="12" spans="1:17" s="539" customFormat="1" ht="18" customHeight="1">
      <c r="B12" s="557" t="s">
        <v>424</v>
      </c>
    </row>
    <row r="13" spans="1:17" s="539" customFormat="1" ht="15.75">
      <c r="B13" s="855" t="s">
        <v>425</v>
      </c>
    </row>
    <row r="14" spans="1:17" s="536" customFormat="1" ht="18" customHeight="1">
      <c r="A14" s="536">
        <v>4</v>
      </c>
      <c r="B14" s="563" t="s">
        <v>369</v>
      </c>
      <c r="C14" s="556" t="s">
        <v>201</v>
      </c>
    </row>
    <row r="15" spans="1:17" s="539" customFormat="1" ht="18" customHeight="1">
      <c r="A15" s="539">
        <v>5</v>
      </c>
      <c r="B15" s="564" t="s">
        <v>370</v>
      </c>
      <c r="C15" s="562" t="s">
        <v>202</v>
      </c>
    </row>
    <row r="16" spans="1:17" s="536" customFormat="1" ht="18" customHeight="1">
      <c r="A16" s="536">
        <v>6</v>
      </c>
      <c r="B16" s="563" t="s">
        <v>371</v>
      </c>
      <c r="C16" s="556" t="s">
        <v>203</v>
      </c>
      <c r="J16" s="501"/>
    </row>
    <row r="17" spans="1:17" s="539" customFormat="1">
      <c r="B17" s="492"/>
    </row>
    <row r="18" spans="1:17" s="539" customFormat="1" ht="15.75">
      <c r="B18" s="855" t="s">
        <v>426</v>
      </c>
    </row>
    <row r="19" spans="1:17" s="536" customFormat="1" ht="18" customHeight="1">
      <c r="A19" s="536">
        <v>7</v>
      </c>
      <c r="B19" s="563" t="s">
        <v>372</v>
      </c>
      <c r="C19" s="556" t="s">
        <v>204</v>
      </c>
    </row>
    <row r="20" spans="1:17" s="539" customFormat="1" ht="18" customHeight="1">
      <c r="A20" s="539">
        <v>8</v>
      </c>
      <c r="B20" s="564" t="s">
        <v>373</v>
      </c>
      <c r="C20" s="562" t="s">
        <v>205</v>
      </c>
    </row>
    <row r="21" spans="1:17" s="823" customFormat="1" ht="18" customHeight="1">
      <c r="A21" s="823">
        <v>9</v>
      </c>
      <c r="B21" s="824" t="s">
        <v>374</v>
      </c>
      <c r="C21" s="825" t="s">
        <v>206</v>
      </c>
    </row>
    <row r="22" spans="1:17" s="539" customFormat="1" ht="18" customHeight="1">
      <c r="A22" s="539">
        <v>10</v>
      </c>
      <c r="B22" s="564" t="s">
        <v>443</v>
      </c>
      <c r="C22" s="562"/>
    </row>
    <row r="23" spans="1:17" s="823" customFormat="1" ht="18" customHeight="1">
      <c r="A23" s="823">
        <v>11</v>
      </c>
      <c r="B23" s="824" t="s">
        <v>444</v>
      </c>
      <c r="C23" s="825"/>
    </row>
    <row r="24" spans="1:17" s="558" customFormat="1">
      <c r="A24" s="558">
        <v>12</v>
      </c>
      <c r="B24" s="566" t="s">
        <v>442</v>
      </c>
      <c r="Q24" s="560"/>
    </row>
    <row r="25" spans="1:17" s="536" customFormat="1" ht="18" customHeight="1">
      <c r="A25" s="536">
        <v>13</v>
      </c>
      <c r="B25" s="563" t="s">
        <v>409</v>
      </c>
      <c r="C25" s="538"/>
    </row>
    <row r="26" spans="1:17" s="539" customFormat="1">
      <c r="B26" s="492"/>
    </row>
    <row r="27" spans="1:17" s="539" customFormat="1" ht="15.75">
      <c r="B27" s="855" t="s">
        <v>427</v>
      </c>
    </row>
    <row r="28" spans="1:17" s="536" customFormat="1" ht="18" customHeight="1">
      <c r="A28" s="536">
        <v>14</v>
      </c>
      <c r="B28" s="563" t="s">
        <v>375</v>
      </c>
      <c r="C28" s="556" t="s">
        <v>207</v>
      </c>
    </row>
    <row r="29" spans="1:17" s="539" customFormat="1" ht="18" customHeight="1">
      <c r="A29" s="539">
        <v>15</v>
      </c>
      <c r="B29" s="564" t="s">
        <v>376</v>
      </c>
      <c r="C29" s="562" t="s">
        <v>190</v>
      </c>
    </row>
    <row r="30" spans="1:17" s="536" customFormat="1" ht="18" customHeight="1">
      <c r="A30" s="536">
        <v>16</v>
      </c>
      <c r="B30" s="563" t="s">
        <v>377</v>
      </c>
      <c r="C30" s="556" t="s">
        <v>189</v>
      </c>
    </row>
    <row r="31" spans="1:17" s="539" customFormat="1">
      <c r="B31" s="492"/>
    </row>
    <row r="32" spans="1:17" s="539" customFormat="1" ht="18.75">
      <c r="B32" s="557" t="s">
        <v>143</v>
      </c>
    </row>
    <row r="33" spans="1:3" s="560" customFormat="1" ht="15.75">
      <c r="B33" s="561" t="s">
        <v>194</v>
      </c>
    </row>
    <row r="34" spans="1:3" s="536" customFormat="1" ht="18" customHeight="1">
      <c r="A34" s="536">
        <v>17</v>
      </c>
      <c r="B34" s="563" t="s">
        <v>378</v>
      </c>
      <c r="C34" s="536" t="s">
        <v>208</v>
      </c>
    </row>
    <row r="35" spans="1:3" s="539" customFormat="1" ht="18" customHeight="1">
      <c r="A35" s="539">
        <v>18</v>
      </c>
      <c r="B35" s="564" t="s">
        <v>379</v>
      </c>
      <c r="C35" s="562" t="s">
        <v>209</v>
      </c>
    </row>
    <row r="36" spans="1:3" s="536" customFormat="1" ht="18" customHeight="1">
      <c r="A36" s="536">
        <v>19</v>
      </c>
      <c r="B36" s="563" t="s">
        <v>380</v>
      </c>
      <c r="C36" s="556" t="s">
        <v>210</v>
      </c>
    </row>
    <row r="37" spans="1:3" s="539" customFormat="1" ht="18" customHeight="1">
      <c r="A37" s="539">
        <v>20</v>
      </c>
      <c r="B37" s="564" t="s">
        <v>381</v>
      </c>
      <c r="C37" s="562" t="s">
        <v>211</v>
      </c>
    </row>
    <row r="38" spans="1:3" s="536" customFormat="1" ht="18" customHeight="1">
      <c r="A38" s="536">
        <v>21</v>
      </c>
      <c r="B38" s="563" t="s">
        <v>382</v>
      </c>
      <c r="C38" s="556" t="s">
        <v>212</v>
      </c>
    </row>
    <row r="39" spans="1:3" s="560" customFormat="1">
      <c r="A39" s="559">
        <v>22</v>
      </c>
      <c r="B39" s="566" t="s">
        <v>383</v>
      </c>
      <c r="C39" s="568" t="s">
        <v>252</v>
      </c>
    </row>
    <row r="40" spans="1:3" s="536" customFormat="1" ht="18" customHeight="1">
      <c r="A40" s="536">
        <v>23</v>
      </c>
      <c r="B40" s="563" t="s">
        <v>384</v>
      </c>
      <c r="C40" s="536" t="s">
        <v>213</v>
      </c>
    </row>
    <row r="41" spans="1:3" s="539" customFormat="1">
      <c r="B41" s="492"/>
    </row>
    <row r="42" spans="1:3" s="539" customFormat="1" ht="15.75">
      <c r="B42" s="561" t="s">
        <v>195</v>
      </c>
    </row>
    <row r="43" spans="1:3" s="536" customFormat="1" ht="18" customHeight="1">
      <c r="A43" s="536">
        <v>24</v>
      </c>
      <c r="B43" s="563" t="s">
        <v>385</v>
      </c>
      <c r="C43" s="556" t="s">
        <v>262</v>
      </c>
    </row>
    <row r="44" spans="1:3" s="539" customFormat="1" ht="18" customHeight="1">
      <c r="A44" s="539">
        <v>25</v>
      </c>
      <c r="B44" s="564" t="s">
        <v>386</v>
      </c>
      <c r="C44" s="562" t="s">
        <v>214</v>
      </c>
    </row>
    <row r="45" spans="1:3" s="536" customFormat="1" ht="18" customHeight="1">
      <c r="A45" s="536">
        <v>26</v>
      </c>
      <c r="B45" s="563" t="s">
        <v>387</v>
      </c>
      <c r="C45" s="556" t="s">
        <v>265</v>
      </c>
    </row>
    <row r="46" spans="1:3" s="539" customFormat="1">
      <c r="B46" s="492"/>
    </row>
    <row r="47" spans="1:3" s="539" customFormat="1" ht="18.75">
      <c r="B47" s="557" t="s">
        <v>196</v>
      </c>
    </row>
    <row r="48" spans="1:3" s="539" customFormat="1" ht="15.75">
      <c r="B48" s="561" t="s">
        <v>344</v>
      </c>
    </row>
    <row r="49" spans="1:24" s="536" customFormat="1">
      <c r="A49" s="536">
        <v>27</v>
      </c>
      <c r="B49" s="565" t="s">
        <v>388</v>
      </c>
      <c r="C49" s="536" t="s">
        <v>215</v>
      </c>
    </row>
    <row r="50" spans="1:24" s="539" customFormat="1">
      <c r="A50" s="539">
        <v>28</v>
      </c>
      <c r="B50" s="566" t="s">
        <v>389</v>
      </c>
      <c r="C50" s="539" t="s">
        <v>216</v>
      </c>
    </row>
    <row r="51" spans="1:24" s="536" customFormat="1" ht="18" customHeight="1">
      <c r="A51" s="536">
        <v>29</v>
      </c>
      <c r="B51" s="563" t="s">
        <v>390</v>
      </c>
      <c r="C51" s="556" t="s">
        <v>217</v>
      </c>
    </row>
    <row r="52" spans="1:24" s="539" customFormat="1" ht="18" customHeight="1">
      <c r="A52" s="539">
        <v>30</v>
      </c>
      <c r="B52" s="564" t="s">
        <v>391</v>
      </c>
      <c r="C52" s="562" t="s">
        <v>282</v>
      </c>
    </row>
    <row r="53" spans="1:24" s="823" customFormat="1" ht="18" customHeight="1">
      <c r="A53" s="823">
        <v>31</v>
      </c>
      <c r="B53" s="824" t="s">
        <v>392</v>
      </c>
      <c r="C53" s="825"/>
    </row>
    <row r="54" spans="1:24" s="539" customFormat="1" ht="18" customHeight="1">
      <c r="A54" s="539">
        <v>32</v>
      </c>
      <c r="B54" s="564" t="s">
        <v>393</v>
      </c>
      <c r="C54" s="562"/>
    </row>
    <row r="55" spans="1:24" s="558" customFormat="1">
      <c r="Q55" s="560"/>
    </row>
    <row r="56" spans="1:24" s="539" customFormat="1" ht="15.75">
      <c r="B56" s="561" t="s">
        <v>433</v>
      </c>
    </row>
    <row r="57" spans="1:24" s="536" customFormat="1">
      <c r="A57" s="536">
        <v>33</v>
      </c>
      <c r="B57" s="565" t="s">
        <v>394</v>
      </c>
      <c r="C57" s="536" t="s">
        <v>290</v>
      </c>
    </row>
    <row r="58" spans="1:24" s="539" customFormat="1">
      <c r="A58" s="539">
        <v>34</v>
      </c>
      <c r="B58" s="566" t="s">
        <v>395</v>
      </c>
      <c r="C58" s="539" t="s">
        <v>218</v>
      </c>
    </row>
    <row r="59" spans="1:24" s="823" customFormat="1">
      <c r="A59" s="823">
        <v>35</v>
      </c>
      <c r="B59" s="828" t="s">
        <v>396</v>
      </c>
      <c r="C59" s="823" t="s">
        <v>219</v>
      </c>
    </row>
    <row r="60" spans="1:24" s="539" customFormat="1" ht="18" customHeight="1">
      <c r="A60" s="539">
        <v>36</v>
      </c>
      <c r="B60" s="567" t="s">
        <v>397</v>
      </c>
      <c r="C60" s="539" t="s">
        <v>220</v>
      </c>
      <c r="L60" s="492"/>
    </row>
    <row r="61" spans="1:24" s="823" customFormat="1" ht="18" customHeight="1">
      <c r="A61" s="823">
        <v>37</v>
      </c>
      <c r="B61" s="824" t="s">
        <v>398</v>
      </c>
      <c r="C61" s="829" t="s">
        <v>221</v>
      </c>
      <c r="N61" s="830"/>
      <c r="O61" s="830"/>
      <c r="P61" s="831"/>
      <c r="R61" s="830"/>
      <c r="S61" s="830"/>
      <c r="T61" s="830"/>
      <c r="U61" s="830"/>
      <c r="V61" s="830"/>
      <c r="W61" s="830"/>
      <c r="X61" s="830"/>
    </row>
    <row r="62" spans="1:24" s="539" customFormat="1">
      <c r="B62" s="558"/>
    </row>
    <row r="63" spans="1:24" s="539" customFormat="1" ht="15.75">
      <c r="B63" s="561" t="s">
        <v>4</v>
      </c>
    </row>
    <row r="64" spans="1:24" s="536" customFormat="1">
      <c r="A64" s="536">
        <v>38</v>
      </c>
      <c r="B64" s="565" t="s">
        <v>399</v>
      </c>
      <c r="C64" s="536" t="s">
        <v>306</v>
      </c>
    </row>
    <row r="65" spans="1:17" s="539" customFormat="1">
      <c r="B65" s="558"/>
    </row>
    <row r="66" spans="1:17" s="539" customFormat="1" ht="15.75">
      <c r="B66" s="561" t="s">
        <v>84</v>
      </c>
    </row>
    <row r="67" spans="1:17" s="823" customFormat="1">
      <c r="A67" s="823">
        <v>39</v>
      </c>
      <c r="B67" s="828" t="s">
        <v>400</v>
      </c>
      <c r="C67" s="823" t="s">
        <v>315</v>
      </c>
    </row>
    <row r="68" spans="1:17" s="539" customFormat="1" ht="18" customHeight="1">
      <c r="A68" s="539">
        <v>40</v>
      </c>
      <c r="B68" s="564" t="s">
        <v>402</v>
      </c>
      <c r="C68" s="539" t="s">
        <v>316</v>
      </c>
    </row>
    <row r="69" spans="1:17" s="823" customFormat="1" ht="18" customHeight="1">
      <c r="A69" s="823">
        <v>41</v>
      </c>
      <c r="B69" s="824" t="s">
        <v>403</v>
      </c>
      <c r="C69" s="823" t="s">
        <v>318</v>
      </c>
    </row>
    <row r="70" spans="1:17" s="558" customFormat="1">
      <c r="A70" s="539"/>
      <c r="Q70" s="560"/>
    </row>
    <row r="71" spans="1:17" s="558" customFormat="1" ht="15.75">
      <c r="A71" s="539"/>
      <c r="B71" s="561" t="s">
        <v>37</v>
      </c>
      <c r="Q71" s="560"/>
    </row>
    <row r="72" spans="1:17" s="826" customFormat="1">
      <c r="A72" s="823">
        <v>42</v>
      </c>
      <c r="B72" s="828" t="s">
        <v>430</v>
      </c>
      <c r="C72" s="823" t="s">
        <v>222</v>
      </c>
      <c r="Q72" s="827"/>
    </row>
    <row r="73" spans="1:17" s="539" customFormat="1" ht="18" customHeight="1">
      <c r="A73" s="539">
        <v>43</v>
      </c>
      <c r="B73" s="564" t="s">
        <v>404</v>
      </c>
      <c r="C73" s="539" t="s">
        <v>223</v>
      </c>
    </row>
    <row r="74" spans="1:17" s="558" customFormat="1">
      <c r="A74" s="539"/>
      <c r="Q74" s="560"/>
    </row>
    <row r="75" spans="1:17" s="558" customFormat="1" ht="15.75">
      <c r="A75" s="539"/>
      <c r="B75" s="561" t="s">
        <v>2</v>
      </c>
      <c r="Q75" s="560"/>
    </row>
    <row r="76" spans="1:17" s="826" customFormat="1">
      <c r="A76" s="823">
        <v>44</v>
      </c>
      <c r="B76" s="828" t="s">
        <v>405</v>
      </c>
      <c r="C76" s="826" t="s">
        <v>328</v>
      </c>
      <c r="Q76" s="827"/>
    </row>
    <row r="77" spans="1:17" s="539" customFormat="1" ht="18" customHeight="1">
      <c r="A77" s="539">
        <v>45</v>
      </c>
      <c r="B77" s="564" t="s">
        <v>406</v>
      </c>
      <c r="C77" s="562" t="s">
        <v>224</v>
      </c>
    </row>
    <row r="78" spans="1:17" s="558" customFormat="1">
      <c r="A78" s="539"/>
      <c r="B78" s="492"/>
      <c r="Q78" s="560"/>
    </row>
    <row r="79" spans="1:17" s="558" customFormat="1" ht="18.75">
      <c r="A79" s="539"/>
      <c r="B79" s="557" t="s">
        <v>198</v>
      </c>
      <c r="Q79" s="560"/>
    </row>
    <row r="80" spans="1:17" s="826" customFormat="1">
      <c r="A80" s="823">
        <v>46</v>
      </c>
      <c r="B80" s="824" t="s">
        <v>407</v>
      </c>
      <c r="C80" s="826" t="s">
        <v>225</v>
      </c>
      <c r="Q80" s="827"/>
    </row>
    <row r="81" spans="1:19" s="539" customFormat="1" ht="18" customHeight="1">
      <c r="A81" s="539">
        <v>47</v>
      </c>
      <c r="B81" s="564" t="s">
        <v>408</v>
      </c>
      <c r="C81" s="562"/>
    </row>
    <row r="82" spans="1:19" s="539" customFormat="1" ht="18" customHeight="1">
      <c r="B82" s="564"/>
    </row>
    <row r="83" spans="1:19" s="539" customFormat="1" ht="18" customHeight="1">
      <c r="B83" s="567"/>
    </row>
    <row r="84" spans="1:19" s="539" customFormat="1" ht="18" customHeight="1">
      <c r="B84" s="567"/>
    </row>
    <row r="85" spans="1:19" s="558" customFormat="1">
      <c r="A85" s="539"/>
      <c r="B85" s="492"/>
      <c r="Q85" s="560"/>
    </row>
    <row r="86" spans="1:19" s="558" customFormat="1" ht="18.75">
      <c r="A86" s="539"/>
      <c r="B86" s="557"/>
      <c r="Q86" s="560"/>
    </row>
    <row r="87" spans="1:19" s="539" customFormat="1" ht="18" customHeight="1">
      <c r="B87" s="564"/>
    </row>
    <row r="88" spans="1:19" s="539" customFormat="1" ht="18" customHeight="1">
      <c r="B88" s="564"/>
    </row>
    <row r="89" spans="1:19" s="539" customFormat="1" ht="18" customHeight="1">
      <c r="A89" s="559"/>
      <c r="B89" s="566"/>
    </row>
    <row r="90" spans="1:19" s="558" customFormat="1">
      <c r="Q90" s="560"/>
    </row>
    <row r="91" spans="1:19" s="539" customFormat="1" ht="18.75">
      <c r="B91" s="557"/>
    </row>
    <row r="92" spans="1:19" s="539" customFormat="1" ht="18" customHeight="1">
      <c r="B92" s="564"/>
      <c r="C92" s="540"/>
      <c r="R92" s="540"/>
      <c r="S92" s="540"/>
    </row>
    <row r="93" spans="1:19" s="539" customFormat="1" ht="18" customHeight="1">
      <c r="B93" s="564"/>
      <c r="C93" s="540"/>
      <c r="R93" s="540"/>
      <c r="S93" s="540"/>
    </row>
    <row r="94" spans="1:19" s="539" customFormat="1" ht="18" customHeight="1">
      <c r="B94" s="564"/>
      <c r="C94" s="540"/>
      <c r="R94" s="540"/>
      <c r="S94" s="540"/>
    </row>
    <row r="95" spans="1:19" s="539" customFormat="1">
      <c r="A95" s="541"/>
      <c r="B95" s="541"/>
      <c r="D95" s="541"/>
      <c r="E95" s="541"/>
      <c r="F95" s="541"/>
      <c r="G95" s="541"/>
      <c r="H95" s="541"/>
      <c r="I95" s="541"/>
      <c r="J95" s="541"/>
      <c r="K95" s="541"/>
    </row>
    <row r="96" spans="1:19" s="537" customFormat="1">
      <c r="A96" s="541"/>
      <c r="B96" s="541"/>
      <c r="D96" s="541"/>
      <c r="E96" s="541"/>
      <c r="F96" s="541"/>
      <c r="G96" s="541"/>
      <c r="H96" s="541"/>
      <c r="I96" s="541"/>
      <c r="J96" s="541"/>
      <c r="K96" s="541"/>
    </row>
    <row r="97" spans="1:17" s="537" customFormat="1">
      <c r="A97" s="541"/>
      <c r="B97" s="541"/>
      <c r="D97" s="541"/>
      <c r="E97" s="541"/>
      <c r="F97" s="541"/>
      <c r="G97" s="541"/>
      <c r="H97" s="541"/>
      <c r="I97" s="541"/>
      <c r="J97" s="541"/>
      <c r="K97" s="541"/>
    </row>
    <row r="98" spans="1:17" s="537" customFormat="1">
      <c r="Q98" s="541"/>
    </row>
    <row r="99" spans="1:17" s="537" customFormat="1">
      <c r="Q99" s="541"/>
    </row>
    <row r="100" spans="1:17" s="537" customFormat="1">
      <c r="Q100" s="541"/>
    </row>
    <row r="101" spans="1:17" s="537" customFormat="1">
      <c r="Q101" s="541"/>
    </row>
    <row r="102" spans="1:17" s="537" customFormat="1">
      <c r="Q102" s="541"/>
    </row>
    <row r="103" spans="1:17" s="537" customFormat="1">
      <c r="Q103" s="541"/>
    </row>
    <row r="104" spans="1:17" s="537" customFormat="1">
      <c r="Q104" s="541"/>
    </row>
    <row r="105" spans="1:17" s="537" customFormat="1">
      <c r="Q105" s="541"/>
    </row>
    <row r="106" spans="1:17" s="537" customFormat="1">
      <c r="Q106" s="541"/>
    </row>
    <row r="107" spans="1:17" s="537" customFormat="1">
      <c r="Q107" s="541"/>
    </row>
    <row r="108" spans="1:17" s="537" customFormat="1">
      <c r="Q108" s="541"/>
    </row>
    <row r="109" spans="1:17" s="537" customFormat="1">
      <c r="Q109" s="541"/>
    </row>
    <row r="110" spans="1:17" s="537" customFormat="1">
      <c r="Q110" s="541"/>
    </row>
    <row r="111" spans="1:17" s="537" customFormat="1">
      <c r="Q111" s="541"/>
    </row>
  </sheetData>
  <sheetProtection formatColumns="0" formatRows="0" selectLockedCells="1" sort="0" selectUnlockedCells="1"/>
  <hyperlinks>
    <hyperlink ref="B40" location="'Tabell 23'!A1" display="Elproduktion i elcertifikatsystemet 2003–2012, GWh"/>
    <hyperlink ref="B81" location="'Tabell 47'!A1" display="Andel förnybar energianvändning i Sverige 1990-2011 och i olika sektorer 2005-2011, procent "/>
    <hyperlink ref="B8" location="'Tabell 1'!A1" display="Energitillförsel och energianvändning i Sverige år 2011, TWh"/>
    <hyperlink ref="B9" location="'Tabell 2'!A1" display="Sveriges totala energianvändning 1970–2011, TWh"/>
    <hyperlink ref="B10" location="'Tabell 3'!A1" display="Sveriges totala energitillförsel exklusive nettoelexport 1970-2011, TWh"/>
    <hyperlink ref="B15" location="'Tabell 5'!A1" display="Temperaturkorrigerad elanvändning i bostads- och servicesektorn 1970–2011, TWh"/>
    <hyperlink ref="B14" location="'Tabell 4'!A1" display="Energianvändning i bostads- och servicesektorn 1970–2011, TWh"/>
    <hyperlink ref="B19" location="'Tabell 7'!A1" display="Energianvändning i industrisektorn 1970–2011, TWh"/>
    <hyperlink ref="B20" location="'Tabell 8'!A1" display="Industrins energianvändning per bransch 1990–2011, TWh"/>
    <hyperlink ref="B25" location="'Tabell 13'!A1" display="Industrins elanvändning per bransch 1990–2011, uttryckt i TWh"/>
    <hyperlink ref="B22" location="'Tabell 10'!A1" display="Industrins specifika oljeanvändning, 1970–2010, i 2005 års priser, uttryckt i kWh per krona förädlingsvärde "/>
    <hyperlink ref="B28" location="'Tabell 14'!A1" display="Energianvändning i transportsektorn inklusive utrikes transporter 1970–2011, TWh"/>
    <hyperlink ref="B29" location="'Tabell 15'!A1" display="Användning av biodrivmedel i transportsektorn 2000–2012, TWh"/>
    <hyperlink ref="B34" location="'Tabell 17'!A1" display="Sveriges elanvändning per sektor 1970–2012, TWh"/>
    <hyperlink ref="B35" location="'Tabell 18'!A1" display="Sveriges elproduktion per kraftslag och total elanvändning 1970–2012, TWh"/>
    <hyperlink ref="B36" location="'Tabell 19'!A1" display="Insatt bränsle för elproduktion exklusive kärnbränsle 1983-2012, GWh"/>
    <hyperlink ref="B38" location="'Tabell 21'!A1" display="Installerad elproduktionskapacitet i Sverige per kraftslag 1996–2012, MW"/>
    <hyperlink ref="B43" location="'Tabell 24'!A1" display="Användning av fjärrvärme 1970–2011, TWh"/>
    <hyperlink ref="B44" location="'Tabell 25'!A1" display="Tillförd energi för fjärrvärmeproduktion 1970–2011, TWh"/>
    <hyperlink ref="B45" location="'Tabell 26'!A1" display="Levererad fjärrkyla 1992–2012, GWh"/>
    <hyperlink ref="B73" location="'Tabell 43'!A1" display="Användning av naturgas i Sverige 1983–2011, TWh"/>
    <hyperlink ref="B77" location="'Tabell 45'!A1" display="Användning av energikol i Sverige 1985–2011, 1 000 ton"/>
    <hyperlink ref="B53" location="'Tabell 31'!A1" display="Användning av biobränslen, torv och avfall i industrin 1980–2010, TWh"/>
    <hyperlink ref="B51" location="'Tabell 29'!A1" display="Användning av oförädlat och förädlat trädbränsle i bostads- och servicesektorn 1997–2011, TWh"/>
    <hyperlink ref="B54" location="'Tabell 32'!A1" display="Tillförsel av pellets till den svenska marknaden 1997-2012, TWh"/>
    <hyperlink ref="B61" location="'Tabell 37'!A1" display="Fördelning av råvarans ursprungsland för etanol som använts i Sverige 2012"/>
    <hyperlink ref="B21" location="'Tabell 9'!A1" display="Energipriser för industrisektorn 1986-2012, öre/kWh"/>
    <hyperlink ref="B30" location="'Tabell 16'!A1" display="Drivmedelspriser 1980-2012, SEK/liter, fasta priser 2012 års nivå"/>
    <hyperlink ref="B37" location="'Tabell 20'!A1" display="Elhandel med andra länder 2010–2012, GWh/vecka"/>
    <hyperlink ref="B69" location="'Tabell 41'!A1" display="Svenska nettoimport av råolja och oljeprodukter fördelade på ursprungsländer 1972–2012, miljoner ton"/>
    <hyperlink ref="B68" location="'Tabell 40'!A1" display="Användning av oljeprodukter i Sverige, inklusive utrikes sjöfart 1970-2011, miljoner m3"/>
    <hyperlink ref="B16" location="'Tabell 6'!A1" display="Energipriser för bostads- och servicesektorn 1996-2012, öre/kWh "/>
    <hyperlink ref="B60" location="'Tabell 36'!A1" display="Fördelning av råvaror för etanol som använts i Sverige 2012"/>
    <hyperlink ref="B23" location="'Tabell 11'!A1" display="Industrins specifika elanvändning, 1970–2010, i 2005 års priser, uttryckt i kWh per krona förädlingsvärde"/>
    <hyperlink ref="B24" location="'Tabell 12'!A1" display="Industrins specifika biobränsleanvändning, 1970–2010, i 2005 års priser, uttryckt i kWh per krona förädlingsvärde"/>
    <hyperlink ref="B39" location="'Tabell 22'!A1" display="Spotpriser Nord Pool, månads- och årsmedelvärde i systempris och i prisområde Sverige/SE3 januari 1996–maj 2013, öre/kWh"/>
    <hyperlink ref="B49" location="'Tabell 27'!A1" display="Användning av biobränslen och torv per sektor 1980-2011, TWh"/>
    <hyperlink ref="B50" location="'Tabell 28'!A1" display="Användning av biobränslen och torv för el- och värmeproduktion 2004-2011, TWh"/>
    <hyperlink ref="B57" location="'Tabell 33'!A1" display="Fördelning av råvaror för HVO som använts i Sverige 2012"/>
    <hyperlink ref="B58" location="'Tabell 34'!A1" display="Fördelning av råvarans ursprungsland för FAME som använts i Sverige 2012"/>
    <hyperlink ref="B64" location="'Tabell 38'!A1" display="Sveriges totala produktion av biogas per anläggningskategori 2005-2011, GWh"/>
    <hyperlink ref="B52" location="'Tabell 30'!A1" display="Priser på trädbränsle och torv för värmeverk 1993-2012, SEK/MWh"/>
    <hyperlink ref="B59" location="'Tabell 35'!A1" display="Fördelning av råvarans ursprungsland för HVO som använts i Sverige 2012"/>
    <hyperlink ref="B67" location="'Tabell 39'!A1" display="Priser på råolja 1976–2012, USD/fat"/>
    <hyperlink ref="B72" location="'Tabell 42'!A1" display="Genomsnittliga naturgaspriser i Europa, USA och Asien, 1996-2012, USD/MMBTU"/>
    <hyperlink ref="B76" location="'Tabell 44'!A1" display="Kolpriser i Europa, USA och Asien 1998-2012, USD/ton"/>
    <hyperlink ref="B80" location="'Tabell 46'!A1" display="Växthusgasutsläpp per capita 1990-2005 och prognos fram till 2050 för att kunna nå ett tvågradersmål"/>
  </hyperlinks>
  <pageMargins left="0.70866141732283472" right="0.70866141732283472" top="0.74803149606299213" bottom="0.74803149606299213" header="0.31496062992125984" footer="0.31496062992125984"/>
  <pageSetup paperSize="9" scale="58" orientation="portrait" r:id="rId1"/>
  <headerFooter>
    <oddHeader>&amp;L&amp;G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zoomScaleNormal="100" workbookViewId="0"/>
  </sheetViews>
  <sheetFormatPr defaultRowHeight="12.75"/>
  <cols>
    <col min="1" max="1" width="5.7109375" style="326" customWidth="1"/>
    <col min="2" max="7" width="10.7109375" style="276" customWidth="1"/>
    <col min="8" max="16384" width="9.140625" style="218"/>
  </cols>
  <sheetData>
    <row r="1" spans="1:11" ht="15.95" customHeight="1"/>
    <row r="2" spans="1:11" ht="15.95" customHeight="1"/>
    <row r="3" spans="1:11" ht="15.95" customHeight="1">
      <c r="A3" s="719" t="s">
        <v>274</v>
      </c>
      <c r="B3" s="719"/>
      <c r="C3" s="719"/>
      <c r="D3" s="719"/>
      <c r="E3" s="414"/>
      <c r="F3" s="415"/>
      <c r="G3" s="415"/>
      <c r="H3" s="327"/>
      <c r="I3" s="327"/>
      <c r="J3" s="327"/>
      <c r="K3" s="327"/>
    </row>
    <row r="4" spans="1:11" s="530" customFormat="1" ht="15.95" customHeight="1">
      <c r="A4" s="719" t="s">
        <v>206</v>
      </c>
      <c r="B4" s="529"/>
      <c r="C4" s="529"/>
      <c r="D4" s="529"/>
      <c r="E4" s="529"/>
      <c r="F4" s="529"/>
      <c r="G4" s="529"/>
    </row>
    <row r="5" spans="1:11" s="530" customFormat="1" ht="15.95" customHeight="1">
      <c r="A5" s="528"/>
      <c r="B5" s="529"/>
      <c r="C5" s="529"/>
      <c r="D5" s="529"/>
      <c r="E5" s="529"/>
      <c r="F5" s="529"/>
      <c r="G5" s="529"/>
    </row>
    <row r="6" spans="1:11" ht="26.1" customHeight="1">
      <c r="A6" s="320" t="s">
        <v>6</v>
      </c>
      <c r="B6" s="321" t="s">
        <v>133</v>
      </c>
      <c r="C6" s="321" t="s">
        <v>134</v>
      </c>
      <c r="D6" s="321" t="s">
        <v>2</v>
      </c>
      <c r="E6" s="321" t="s">
        <v>172</v>
      </c>
      <c r="F6" s="321" t="s">
        <v>173</v>
      </c>
      <c r="G6" s="321" t="s">
        <v>174</v>
      </c>
    </row>
    <row r="7" spans="1:11" ht="15.95" customHeight="1">
      <c r="A7" s="329">
        <v>1986</v>
      </c>
      <c r="B7" s="343" t="s">
        <v>8</v>
      </c>
      <c r="C7" s="343">
        <v>45.43381160324391</v>
      </c>
      <c r="D7" s="343">
        <v>13.440835932626323</v>
      </c>
      <c r="E7" s="343" t="s">
        <v>8</v>
      </c>
      <c r="F7" s="343" t="s">
        <v>8</v>
      </c>
      <c r="G7" s="343" t="s">
        <v>8</v>
      </c>
    </row>
    <row r="8" spans="1:11" ht="15.95" customHeight="1">
      <c r="A8" s="326">
        <v>1987</v>
      </c>
      <c r="B8" s="344" t="s">
        <v>8</v>
      </c>
      <c r="C8" s="344">
        <v>43.611017964071856</v>
      </c>
      <c r="D8" s="344">
        <v>14.173580838323351</v>
      </c>
      <c r="E8" s="344" t="s">
        <v>8</v>
      </c>
      <c r="F8" s="344" t="s">
        <v>8</v>
      </c>
      <c r="G8" s="344" t="s">
        <v>8</v>
      </c>
    </row>
    <row r="9" spans="1:11" ht="15.95" customHeight="1">
      <c r="A9" s="329">
        <v>1988</v>
      </c>
      <c r="B9" s="343" t="s">
        <v>8</v>
      </c>
      <c r="C9" s="343">
        <v>41.90392756083758</v>
      </c>
      <c r="D9" s="343">
        <v>14.082467458970006</v>
      </c>
      <c r="E9" s="343" t="s">
        <v>8</v>
      </c>
      <c r="F9" s="343" t="s">
        <v>8</v>
      </c>
      <c r="G9" s="343" t="s">
        <v>8</v>
      </c>
    </row>
    <row r="10" spans="1:11" ht="15.95" customHeight="1">
      <c r="A10" s="326">
        <v>1989</v>
      </c>
      <c r="B10" s="344" t="s">
        <v>8</v>
      </c>
      <c r="C10" s="344">
        <v>45.494800637958534</v>
      </c>
      <c r="D10" s="344">
        <v>15.326262626262626</v>
      </c>
      <c r="E10" s="344" t="s">
        <v>8</v>
      </c>
      <c r="F10" s="344" t="s">
        <v>8</v>
      </c>
      <c r="G10" s="344" t="s">
        <v>8</v>
      </c>
    </row>
    <row r="11" spans="1:11" ht="15.95" customHeight="1">
      <c r="A11" s="329">
        <v>1990</v>
      </c>
      <c r="B11" s="343" t="s">
        <v>8</v>
      </c>
      <c r="C11" s="343">
        <v>41.619874879692006</v>
      </c>
      <c r="D11" s="343">
        <v>14.60346487006737</v>
      </c>
      <c r="E11" s="343" t="s">
        <v>8</v>
      </c>
      <c r="F11" s="343" t="s">
        <v>8</v>
      </c>
      <c r="G11" s="343" t="s">
        <v>8</v>
      </c>
    </row>
    <row r="12" spans="1:11" ht="15.95" customHeight="1">
      <c r="A12" s="326">
        <v>1991</v>
      </c>
      <c r="B12" s="344" t="s">
        <v>8</v>
      </c>
      <c r="C12" s="344">
        <v>41.405193661971836</v>
      </c>
      <c r="D12" s="344">
        <v>24.041725352112678</v>
      </c>
      <c r="E12" s="344" t="s">
        <v>8</v>
      </c>
      <c r="F12" s="344" t="s">
        <v>8</v>
      </c>
      <c r="G12" s="344" t="s">
        <v>8</v>
      </c>
    </row>
    <row r="13" spans="1:11" ht="15.95" customHeight="1">
      <c r="A13" s="329">
        <v>1992</v>
      </c>
      <c r="B13" s="343" t="s">
        <v>8</v>
      </c>
      <c r="C13" s="343">
        <v>42.045662650602416</v>
      </c>
      <c r="D13" s="343">
        <v>22.5897504302926</v>
      </c>
      <c r="E13" s="343" t="s">
        <v>8</v>
      </c>
      <c r="F13" s="343" t="s">
        <v>8</v>
      </c>
      <c r="G13" s="343" t="s">
        <v>8</v>
      </c>
    </row>
    <row r="14" spans="1:11" ht="15.95" customHeight="1">
      <c r="A14" s="326">
        <v>1993</v>
      </c>
      <c r="B14" s="344" t="s">
        <v>8</v>
      </c>
      <c r="C14" s="344">
        <v>34.688273026315784</v>
      </c>
      <c r="D14" s="344">
        <v>25.080370065789474</v>
      </c>
      <c r="E14" s="344">
        <v>13.900946455910075</v>
      </c>
      <c r="F14" s="344" t="s">
        <v>8</v>
      </c>
      <c r="G14" s="344" t="s">
        <v>8</v>
      </c>
    </row>
    <row r="15" spans="1:11" ht="15.95" customHeight="1">
      <c r="A15" s="329">
        <v>1994</v>
      </c>
      <c r="B15" s="343" t="s">
        <v>8</v>
      </c>
      <c r="C15" s="343">
        <v>35.169609657947682</v>
      </c>
      <c r="D15" s="343">
        <v>24.911806841046271</v>
      </c>
      <c r="E15" s="343">
        <v>13.689400051341739</v>
      </c>
      <c r="F15" s="343" t="s">
        <v>8</v>
      </c>
      <c r="G15" s="343" t="s">
        <v>8</v>
      </c>
    </row>
    <row r="16" spans="1:11" ht="15.95" customHeight="1">
      <c r="A16" s="326">
        <v>1995</v>
      </c>
      <c r="B16" s="344" t="s">
        <v>8</v>
      </c>
      <c r="C16" s="344">
        <v>34.300031397174251</v>
      </c>
      <c r="D16" s="344">
        <v>24.89134222919937</v>
      </c>
      <c r="E16" s="344">
        <v>14.024126959477421</v>
      </c>
      <c r="F16" s="344">
        <v>35.365309386185238</v>
      </c>
      <c r="G16" s="344">
        <v>26.297546989109659</v>
      </c>
    </row>
    <row r="17" spans="1:7" ht="15.95" customHeight="1">
      <c r="A17" s="329">
        <v>1996</v>
      </c>
      <c r="B17" s="343">
        <v>17.069624999999998</v>
      </c>
      <c r="C17" s="343">
        <v>32.835320312499995</v>
      </c>
      <c r="D17" s="343">
        <v>26.07859375</v>
      </c>
      <c r="E17" s="343">
        <v>14.451641947302027</v>
      </c>
      <c r="F17" s="343">
        <v>40.583768379687498</v>
      </c>
      <c r="G17" s="343">
        <v>23.827470512988835</v>
      </c>
    </row>
    <row r="18" spans="1:7" ht="15.95" customHeight="1">
      <c r="A18" s="326">
        <v>1997</v>
      </c>
      <c r="B18" s="344">
        <v>19.813944811504079</v>
      </c>
      <c r="C18" s="344">
        <v>36.443505635445</v>
      </c>
      <c r="D18" s="344">
        <v>27.008293820443058</v>
      </c>
      <c r="E18" s="344">
        <v>15.778652403515554</v>
      </c>
      <c r="F18" s="344">
        <v>27.209971472988727</v>
      </c>
      <c r="G18" s="344">
        <v>18.141605352993164</v>
      </c>
    </row>
    <row r="19" spans="1:7" ht="15.95" customHeight="1">
      <c r="A19" s="329">
        <v>1998</v>
      </c>
      <c r="B19" s="343">
        <v>21.37208560311284</v>
      </c>
      <c r="C19" s="343">
        <v>33.416023346303504</v>
      </c>
      <c r="D19" s="343">
        <v>27.39405447470817</v>
      </c>
      <c r="E19" s="343">
        <v>15.259621535330838</v>
      </c>
      <c r="F19" s="343">
        <v>23.628741687159533</v>
      </c>
      <c r="G19" s="343">
        <v>16.436248425389657</v>
      </c>
    </row>
    <row r="20" spans="1:7" ht="15.95" customHeight="1">
      <c r="A20" s="326">
        <v>1999</v>
      </c>
      <c r="B20" s="344">
        <v>17.636187524215419</v>
      </c>
      <c r="C20" s="344">
        <v>29.276071290197592</v>
      </c>
      <c r="D20" s="344">
        <v>26.454281286323127</v>
      </c>
      <c r="E20" s="344">
        <v>14.876261151407618</v>
      </c>
      <c r="F20" s="344">
        <v>25.003387411080972</v>
      </c>
      <c r="G20" s="344">
        <v>17.844669542135378</v>
      </c>
    </row>
    <row r="21" spans="1:7" ht="15.95" customHeight="1">
      <c r="A21" s="329">
        <v>2000</v>
      </c>
      <c r="B21" s="343">
        <v>23.012674338319908</v>
      </c>
      <c r="C21" s="343">
        <v>28.960816263904871</v>
      </c>
      <c r="D21" s="343">
        <v>26.772458764863828</v>
      </c>
      <c r="E21" s="343">
        <v>14.346422751381116</v>
      </c>
      <c r="F21" s="343">
        <v>36.8658619624089</v>
      </c>
      <c r="G21" s="343">
        <v>26.911959514097212</v>
      </c>
    </row>
    <row r="22" spans="1:7" ht="15.95" customHeight="1">
      <c r="A22" s="326">
        <v>2001</v>
      </c>
      <c r="B22" s="344">
        <v>38.287540247098462</v>
      </c>
      <c r="C22" s="344">
        <v>25.222059153874952</v>
      </c>
      <c r="D22" s="344">
        <v>33.402186447023581</v>
      </c>
      <c r="E22" s="344">
        <v>14.202346371383955</v>
      </c>
      <c r="F22" s="344">
        <v>35.294838404642448</v>
      </c>
      <c r="G22" s="344">
        <v>30.188471710876605</v>
      </c>
    </row>
    <row r="23" spans="1:7" ht="15.95" customHeight="1">
      <c r="A23" s="329">
        <v>2002</v>
      </c>
      <c r="B23" s="343">
        <v>25.807448680351904</v>
      </c>
      <c r="C23" s="343">
        <v>27.25355571847507</v>
      </c>
      <c r="D23" s="343">
        <v>35.59648093841642</v>
      </c>
      <c r="E23" s="343">
        <v>15.051154694085179</v>
      </c>
      <c r="F23" s="343">
        <v>33.833983478592373</v>
      </c>
      <c r="G23" s="343">
        <v>25.716370579637612</v>
      </c>
    </row>
    <row r="24" spans="1:7" ht="15.95" customHeight="1">
      <c r="A24" s="326">
        <v>2003</v>
      </c>
      <c r="B24" s="344">
        <v>30.703519354809671</v>
      </c>
      <c r="C24" s="344">
        <v>62.306961524631419</v>
      </c>
      <c r="D24" s="344">
        <v>39.27678532759132</v>
      </c>
      <c r="E24" s="344">
        <v>15.712703764099842</v>
      </c>
      <c r="F24" s="344">
        <v>34.050067667794231</v>
      </c>
      <c r="G24" s="344">
        <v>23.921017753772055</v>
      </c>
    </row>
    <row r="25" spans="1:7" ht="15.95" customHeight="1">
      <c r="A25" s="329">
        <v>2004</v>
      </c>
      <c r="B25" s="343">
        <v>26.717415636266633</v>
      </c>
      <c r="C25" s="343">
        <v>51.627328080229219</v>
      </c>
      <c r="D25" s="343">
        <v>45.239091210209878</v>
      </c>
      <c r="E25" s="343">
        <v>14.922059885182405</v>
      </c>
      <c r="F25" s="343">
        <v>38.634908552784125</v>
      </c>
      <c r="G25" s="343">
        <v>24.459209558390526</v>
      </c>
    </row>
    <row r="26" spans="1:7" ht="15.95" customHeight="1">
      <c r="A26" s="326">
        <v>2005</v>
      </c>
      <c r="B26" s="344">
        <v>29.074410771022155</v>
      </c>
      <c r="C26" s="344">
        <v>38.663011768901569</v>
      </c>
      <c r="D26" s="344">
        <v>46.613827968114869</v>
      </c>
      <c r="E26" s="344">
        <v>14.226312094919836</v>
      </c>
      <c r="F26" s="344">
        <v>49.171609299710532</v>
      </c>
      <c r="G26" s="344">
        <v>31.229716224564385</v>
      </c>
    </row>
    <row r="27" spans="1:7" ht="15.95" customHeight="1">
      <c r="A27" s="329">
        <v>2006</v>
      </c>
      <c r="B27" s="343">
        <v>38.889279744848409</v>
      </c>
      <c r="C27" s="343">
        <v>58.671135986137493</v>
      </c>
      <c r="D27" s="343">
        <v>46.629960612383606</v>
      </c>
      <c r="E27" s="343">
        <v>13.442641757944848</v>
      </c>
      <c r="F27" s="343">
        <v>53.965309451572843</v>
      </c>
      <c r="G27" s="343">
        <v>35.319052494114274</v>
      </c>
    </row>
    <row r="28" spans="1:7" ht="15.95" customHeight="1">
      <c r="A28" s="326">
        <v>2007</v>
      </c>
      <c r="B28" s="344">
        <v>37.797100981484867</v>
      </c>
      <c r="C28" s="344">
        <v>61.126648397645518</v>
      </c>
      <c r="D28" s="344">
        <v>46.525431762856158</v>
      </c>
      <c r="E28" s="344">
        <v>13.775353185870534</v>
      </c>
      <c r="F28" s="344">
        <v>54.549526561800242</v>
      </c>
      <c r="G28" s="344">
        <v>35.414735729197027</v>
      </c>
    </row>
    <row r="29" spans="1:7" ht="15.95" customHeight="1">
      <c r="A29" s="329">
        <v>2008</v>
      </c>
      <c r="B29" s="343">
        <v>42.49907207928625</v>
      </c>
      <c r="C29" s="343">
        <v>67.347506403645909</v>
      </c>
      <c r="D29" s="343">
        <v>56.085971752491382</v>
      </c>
      <c r="E29" s="343">
        <v>15.300244023981827</v>
      </c>
      <c r="F29" s="343">
        <v>65.898473591487488</v>
      </c>
      <c r="G29" s="343">
        <v>44.59342698508685</v>
      </c>
    </row>
    <row r="30" spans="1:7" ht="15.95" customHeight="1">
      <c r="A30" s="326">
        <v>2009</v>
      </c>
      <c r="B30" s="344">
        <v>36.017960222258452</v>
      </c>
      <c r="C30" s="344">
        <v>71.837573585930699</v>
      </c>
      <c r="D30" s="344">
        <v>53.133503319989472</v>
      </c>
      <c r="E30" s="344">
        <v>18.179538860231485</v>
      </c>
      <c r="F30" s="344">
        <v>52.609447224608033</v>
      </c>
      <c r="G30" s="344">
        <v>37.280594595447162</v>
      </c>
    </row>
    <row r="31" spans="1:7" ht="15.95" customHeight="1">
      <c r="A31" s="329">
        <v>2010</v>
      </c>
      <c r="B31" s="343">
        <v>35.6581319837656</v>
      </c>
      <c r="C31" s="343">
        <v>76.955399999999997</v>
      </c>
      <c r="D31" s="343">
        <v>53.278439153439159</v>
      </c>
      <c r="E31" s="343">
        <v>20</v>
      </c>
      <c r="F31" s="343">
        <v>60.653266331658301</v>
      </c>
      <c r="G31" s="343">
        <v>43.402646502835537</v>
      </c>
    </row>
    <row r="32" spans="1:7" ht="15.95" customHeight="1">
      <c r="A32" s="326">
        <v>2011</v>
      </c>
      <c r="B32" s="344">
        <v>41.154374556098631</v>
      </c>
      <c r="C32" s="344">
        <v>78.685566328548944</v>
      </c>
      <c r="D32" s="344">
        <v>56.080037519365774</v>
      </c>
      <c r="E32" s="344">
        <v>19.390726648042893</v>
      </c>
      <c r="F32" s="344">
        <v>75.085265198290188</v>
      </c>
      <c r="G32" s="344">
        <v>55.371815007629586</v>
      </c>
    </row>
    <row r="33" spans="1:10" ht="15.95" customHeight="1">
      <c r="A33" s="583">
        <v>2012</v>
      </c>
      <c r="B33" s="584">
        <v>43.339523072757046</v>
      </c>
      <c r="C33" s="584">
        <v>70.615611999999999</v>
      </c>
      <c r="D33" s="584">
        <v>26.93611111111111</v>
      </c>
      <c r="E33" s="584">
        <v>18.900000000000002</v>
      </c>
      <c r="F33" s="584">
        <v>82.848393574297191</v>
      </c>
      <c r="G33" s="584">
        <v>59.713610586011342</v>
      </c>
    </row>
    <row r="34" spans="1:10" ht="15.95" customHeight="1"/>
    <row r="35" spans="1:10" ht="15.95" customHeight="1">
      <c r="A35" s="275" t="s">
        <v>416</v>
      </c>
    </row>
    <row r="36" spans="1:10" ht="15.95" customHeight="1">
      <c r="A36" s="275" t="s">
        <v>152</v>
      </c>
      <c r="B36" s="275"/>
      <c r="C36" s="275"/>
      <c r="D36" s="275"/>
      <c r="E36" s="275"/>
      <c r="F36" s="275"/>
      <c r="G36" s="275"/>
      <c r="H36" s="275"/>
      <c r="I36" s="275"/>
      <c r="J36" s="275"/>
    </row>
  </sheetData>
  <pageMargins left="0.70866141732283472" right="0.70866141732283472" top="0.74803149606299213" bottom="0.74803149606299213" header="0.31496062992125984" footer="0.31496062992125984"/>
  <pageSetup paperSize="9" scale="81" orientation="portrait" r:id="rId1"/>
  <headerFooter>
    <oddHeader>&amp;L&amp;G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zoomScaleNormal="100" workbookViewId="0"/>
  </sheetViews>
  <sheetFormatPr defaultColWidth="8.140625" defaultRowHeight="12"/>
  <cols>
    <col min="1" max="1" width="5.7109375" style="155" customWidth="1"/>
    <col min="2" max="2" width="14.7109375" style="156" customWidth="1"/>
    <col min="3" max="6" width="10.7109375" style="156" customWidth="1"/>
    <col min="7" max="16384" width="8.140625" style="90"/>
  </cols>
  <sheetData>
    <row r="1" spans="1:7" ht="15.95" customHeight="1"/>
    <row r="2" spans="1:7" ht="15.95" customHeight="1"/>
    <row r="3" spans="1:7" ht="15.95" customHeight="1">
      <c r="A3" s="771" t="s">
        <v>440</v>
      </c>
      <c r="B3" s="771"/>
      <c r="C3" s="771"/>
      <c r="D3" s="771"/>
      <c r="E3" s="771"/>
      <c r="F3" s="771"/>
      <c r="G3" s="149"/>
    </row>
    <row r="4" spans="1:7" s="510" customFormat="1" ht="15.95" customHeight="1">
      <c r="A4" s="508"/>
      <c r="B4" s="509"/>
      <c r="C4" s="509"/>
      <c r="D4" s="509"/>
      <c r="E4" s="509"/>
      <c r="F4" s="509"/>
    </row>
    <row r="5" spans="1:7" ht="26.1" customHeight="1">
      <c r="A5" s="141" t="s">
        <v>6</v>
      </c>
      <c r="B5" s="121" t="s">
        <v>62</v>
      </c>
      <c r="C5" s="121" t="s">
        <v>63</v>
      </c>
      <c r="D5" s="121" t="s">
        <v>64</v>
      </c>
      <c r="E5" s="121" t="s">
        <v>347</v>
      </c>
      <c r="F5" s="122" t="s">
        <v>67</v>
      </c>
    </row>
    <row r="6" spans="1:7" ht="15.95" customHeight="1">
      <c r="A6" s="128">
        <v>1993</v>
      </c>
      <c r="B6" s="347">
        <v>0.10481018460462921</v>
      </c>
      <c r="C6" s="347">
        <v>0.22678591832436407</v>
      </c>
      <c r="D6" s="347">
        <v>4.455662375200084E-2</v>
      </c>
      <c r="E6" s="347">
        <v>4.1314520848573517E-2</v>
      </c>
      <c r="F6" s="348">
        <v>8.8440300171629155E-2</v>
      </c>
    </row>
    <row r="7" spans="1:7" ht="15.95" customHeight="1">
      <c r="A7" s="123">
        <v>1994</v>
      </c>
      <c r="B7" s="345">
        <v>0.13998398106815507</v>
      </c>
      <c r="C7" s="345">
        <v>0.22624393027913806</v>
      </c>
      <c r="D7" s="345">
        <v>3.629121173122471E-2</v>
      </c>
      <c r="E7" s="345">
        <v>3.6078658791482934E-2</v>
      </c>
      <c r="F7" s="346">
        <v>8.9123429689266204E-2</v>
      </c>
    </row>
    <row r="8" spans="1:7" ht="15.95" customHeight="1">
      <c r="A8" s="128">
        <v>1995</v>
      </c>
      <c r="B8" s="347">
        <v>0.16394439422320528</v>
      </c>
      <c r="C8" s="347">
        <v>0.21129260015161233</v>
      </c>
      <c r="D8" s="347">
        <v>3.5128009076258779E-2</v>
      </c>
      <c r="E8" s="347">
        <v>2.9226678643366543E-2</v>
      </c>
      <c r="F8" s="348">
        <v>8.0291815236817554E-2</v>
      </c>
    </row>
    <row r="9" spans="1:7" ht="15.95" customHeight="1">
      <c r="A9" s="123">
        <v>1996</v>
      </c>
      <c r="B9" s="345">
        <v>0.19529676400990589</v>
      </c>
      <c r="C9" s="345">
        <v>0.23054474409684766</v>
      </c>
      <c r="D9" s="345">
        <v>3.9045650662208296E-2</v>
      </c>
      <c r="E9" s="345">
        <v>3.0896964459986988E-2</v>
      </c>
      <c r="F9" s="346">
        <v>7.7696944536035581E-2</v>
      </c>
    </row>
    <row r="10" spans="1:7" ht="15.95" customHeight="1">
      <c r="A10" s="128">
        <v>1997</v>
      </c>
      <c r="B10" s="347">
        <v>0.16237036626451171</v>
      </c>
      <c r="C10" s="347">
        <v>0.19387982225929035</v>
      </c>
      <c r="D10" s="347">
        <v>3.2731590647091406E-2</v>
      </c>
      <c r="E10" s="347">
        <v>2.4995662742741651E-2</v>
      </c>
      <c r="F10" s="348">
        <v>7.1976431235988486E-2</v>
      </c>
    </row>
    <row r="11" spans="1:7" ht="15.95" customHeight="1">
      <c r="A11" s="123">
        <v>1998</v>
      </c>
      <c r="B11" s="345">
        <v>0.14862846429912013</v>
      </c>
      <c r="C11" s="345">
        <v>0.22764098402950061</v>
      </c>
      <c r="D11" s="345">
        <v>2.7096694594894992E-2</v>
      </c>
      <c r="E11" s="345">
        <v>2.1068678391880605E-2</v>
      </c>
      <c r="F11" s="346">
        <v>6.4972374637097097E-2</v>
      </c>
    </row>
    <row r="12" spans="1:7" ht="15.95" customHeight="1">
      <c r="A12" s="128">
        <v>1999</v>
      </c>
      <c r="B12" s="347">
        <v>0.13756772198358119</v>
      </c>
      <c r="C12" s="347">
        <v>0.20696039578114975</v>
      </c>
      <c r="D12" s="347">
        <v>2.4726088545910609E-2</v>
      </c>
      <c r="E12" s="347">
        <v>1.6004269338576748E-2</v>
      </c>
      <c r="F12" s="348">
        <v>5.7829108329728027E-2</v>
      </c>
    </row>
    <row r="13" spans="1:7" ht="15.95" customHeight="1">
      <c r="A13" s="123">
        <v>2000</v>
      </c>
      <c r="B13" s="345">
        <v>0.12923835203263415</v>
      </c>
      <c r="C13" s="345">
        <v>0.1871839240550259</v>
      </c>
      <c r="D13" s="345">
        <v>3.0299422819370158E-2</v>
      </c>
      <c r="E13" s="345">
        <v>1.1231674455786498E-2</v>
      </c>
      <c r="F13" s="346">
        <v>4.9238603330519534E-2</v>
      </c>
    </row>
    <row r="14" spans="1:7" ht="15.95" customHeight="1">
      <c r="A14" s="128">
        <v>2001</v>
      </c>
      <c r="B14" s="347">
        <v>0.13147931756054729</v>
      </c>
      <c r="C14" s="347">
        <v>0.1932206184668433</v>
      </c>
      <c r="D14" s="347">
        <v>1.7896173429155442E-2</v>
      </c>
      <c r="E14" s="347">
        <v>1.2116417499359466E-2</v>
      </c>
      <c r="F14" s="348">
        <v>4.9042051029383964E-2</v>
      </c>
    </row>
    <row r="15" spans="1:7" ht="15.95" customHeight="1">
      <c r="A15" s="123">
        <v>2002</v>
      </c>
      <c r="B15" s="345">
        <v>0.13230548416199417</v>
      </c>
      <c r="C15" s="345">
        <v>0.19411537850343027</v>
      </c>
      <c r="D15" s="345">
        <v>1.7981019185005671E-2</v>
      </c>
      <c r="E15" s="345">
        <v>1.2787321262274404E-2</v>
      </c>
      <c r="F15" s="346">
        <v>4.9885313622708677E-2</v>
      </c>
    </row>
    <row r="16" spans="1:7" ht="15.95" customHeight="1">
      <c r="A16" s="128">
        <v>2003</v>
      </c>
      <c r="B16" s="347">
        <v>0.13557987987178671</v>
      </c>
      <c r="C16" s="347">
        <v>0.21035317916874005</v>
      </c>
      <c r="D16" s="347">
        <v>2.5551198221794316E-2</v>
      </c>
      <c r="E16" s="347">
        <v>1.3396117214917668E-2</v>
      </c>
      <c r="F16" s="348">
        <v>5.1271567008215183E-2</v>
      </c>
    </row>
    <row r="17" spans="1:6" ht="15.95" customHeight="1">
      <c r="A17" s="123">
        <v>2004</v>
      </c>
      <c r="B17" s="345">
        <v>0.1303494238927525</v>
      </c>
      <c r="C17" s="345">
        <v>0.19388657392241951</v>
      </c>
      <c r="D17" s="345">
        <v>2.2425569528253232E-2</v>
      </c>
      <c r="E17" s="345">
        <v>1.0369343520687142E-2</v>
      </c>
      <c r="F17" s="346">
        <v>4.5016971449227734E-2</v>
      </c>
    </row>
    <row r="18" spans="1:6" ht="15.95" customHeight="1">
      <c r="A18" s="128">
        <v>2005</v>
      </c>
      <c r="B18" s="347">
        <v>0.14083018859581242</v>
      </c>
      <c r="C18" s="347">
        <v>0.19032969279384937</v>
      </c>
      <c r="D18" s="347">
        <v>1.8085009921657319E-2</v>
      </c>
      <c r="E18" s="347">
        <v>9.1751874794827725E-3</v>
      </c>
      <c r="F18" s="348">
        <v>4.1278402040296265E-2</v>
      </c>
    </row>
    <row r="19" spans="1:6" ht="15.95" customHeight="1">
      <c r="A19" s="123">
        <v>2006</v>
      </c>
      <c r="B19" s="345">
        <v>0.12681835981596992</v>
      </c>
      <c r="C19" s="345">
        <v>0.17518835088788298</v>
      </c>
      <c r="D19" s="345">
        <v>1.4312991874486704E-2</v>
      </c>
      <c r="E19" s="345">
        <v>8.1476167746872795E-3</v>
      </c>
      <c r="F19" s="346">
        <v>3.8741881414551746E-2</v>
      </c>
    </row>
    <row r="20" spans="1:6" ht="15.95" customHeight="1">
      <c r="A20" s="128">
        <v>2007</v>
      </c>
      <c r="B20" s="347">
        <v>0.10589511250021963</v>
      </c>
      <c r="C20" s="347">
        <v>0.17254788042777991</v>
      </c>
      <c r="D20" s="347">
        <v>1.7581080178266775E-2</v>
      </c>
      <c r="E20" s="347">
        <v>6.4715045207956604E-3</v>
      </c>
      <c r="F20" s="348">
        <v>3.2954505999208891E-2</v>
      </c>
    </row>
    <row r="21" spans="1:6" ht="15.95" customHeight="1">
      <c r="A21" s="123">
        <v>2008</v>
      </c>
      <c r="B21" s="345">
        <v>9.5127154259255456E-2</v>
      </c>
      <c r="C21" s="345">
        <v>0.17842602554063008</v>
      </c>
      <c r="D21" s="345">
        <v>1.4648295304336208E-2</v>
      </c>
      <c r="E21" s="345">
        <v>4.5908237361459688E-3</v>
      </c>
      <c r="F21" s="346">
        <v>3.0115240068950826E-2</v>
      </c>
    </row>
    <row r="22" spans="1:6" ht="15.95" customHeight="1">
      <c r="A22" s="133">
        <v>2009</v>
      </c>
      <c r="B22" s="349">
        <v>8.8412700004568232E-2</v>
      </c>
      <c r="C22" s="349">
        <v>0.1895884674458809</v>
      </c>
      <c r="D22" s="349">
        <v>1.490667898540288E-2</v>
      </c>
      <c r="E22" s="349">
        <v>6.4519275380657132E-3</v>
      </c>
      <c r="F22" s="350">
        <v>3.1090874206359375E-2</v>
      </c>
    </row>
    <row r="23" spans="1:6" ht="15.95" customHeight="1">
      <c r="A23" s="123">
        <v>2010</v>
      </c>
      <c r="B23" s="345">
        <v>7.6630996158588302E-2</v>
      </c>
      <c r="C23" s="345">
        <v>0.1814158006481171</v>
      </c>
      <c r="D23" s="345">
        <v>1.1049399145031842E-2</v>
      </c>
      <c r="E23" s="345">
        <v>5.4827847571918943E-3</v>
      </c>
      <c r="F23" s="346">
        <v>2.8620246325733352E-2</v>
      </c>
    </row>
    <row r="24" spans="1:6" ht="15.95" customHeight="1">
      <c r="A24" s="128">
        <v>2011</v>
      </c>
      <c r="B24" s="347">
        <v>2.5902006918613541E-2</v>
      </c>
      <c r="C24" s="585">
        <v>0.11788189771197846</v>
      </c>
      <c r="D24" s="585">
        <v>9.3369609304148494E-3</v>
      </c>
      <c r="E24" s="585">
        <v>3.946816572929516E-3</v>
      </c>
      <c r="F24" s="586">
        <v>2.4247903376371695E-2</v>
      </c>
    </row>
    <row r="25" spans="1:6" ht="15.95" customHeight="1">
      <c r="A25" s="128"/>
      <c r="B25" s="152"/>
      <c r="F25" s="153"/>
    </row>
    <row r="26" spans="1:6" ht="15.95" customHeight="1">
      <c r="A26" s="154" t="s">
        <v>68</v>
      </c>
      <c r="B26" s="90"/>
      <c r="C26" s="90"/>
      <c r="D26" s="90"/>
      <c r="F26" s="151"/>
    </row>
  </sheetData>
  <pageMargins left="0.70866141732283472" right="0.70866141732283472" top="0.74803149606299213" bottom="0.74803149606299213" header="0.31496062992125984" footer="0.31496062992125984"/>
  <pageSetup paperSize="9" scale="99" orientation="portrait" r:id="rId1"/>
  <headerFooter>
    <oddHeader>&amp;L&amp;G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showGridLines="0" showWhiteSpace="0" zoomScaleNormal="100" workbookViewId="0"/>
  </sheetViews>
  <sheetFormatPr defaultColWidth="8" defaultRowHeight="12"/>
  <cols>
    <col min="1" max="1" width="5.7109375" style="150" customWidth="1"/>
    <col min="2" max="2" width="14.7109375" style="160" customWidth="1"/>
    <col min="3" max="6" width="10.7109375" style="160" customWidth="1"/>
    <col min="7" max="16384" width="8" style="119"/>
  </cols>
  <sheetData>
    <row r="1" spans="1:12" ht="15.95" customHeight="1"/>
    <row r="2" spans="1:12" ht="15.95" customHeight="1"/>
    <row r="3" spans="1:12" ht="15.95" customHeight="1">
      <c r="A3" s="772" t="s">
        <v>441</v>
      </c>
      <c r="B3" s="772"/>
      <c r="C3" s="772"/>
      <c r="D3" s="772"/>
      <c r="E3" s="772"/>
      <c r="F3" s="772"/>
      <c r="G3" s="856"/>
      <c r="H3" s="856"/>
      <c r="I3" s="856"/>
      <c r="J3" s="856"/>
    </row>
    <row r="4" spans="1:12" ht="15.95" customHeight="1"/>
    <row r="5" spans="1:12" ht="26.1" customHeight="1">
      <c r="A5" s="141" t="s">
        <v>6</v>
      </c>
      <c r="B5" s="121" t="s">
        <v>62</v>
      </c>
      <c r="C5" s="121" t="s">
        <v>63</v>
      </c>
      <c r="D5" s="121" t="s">
        <v>64</v>
      </c>
      <c r="E5" s="121" t="s">
        <v>347</v>
      </c>
      <c r="F5" s="122" t="s">
        <v>67</v>
      </c>
    </row>
    <row r="6" spans="1:12" ht="15.95" customHeight="1">
      <c r="A6" s="869">
        <v>1993</v>
      </c>
      <c r="B6" s="870">
        <v>0.71514568529847633</v>
      </c>
      <c r="C6" s="870">
        <v>0.25441064348332182</v>
      </c>
      <c r="D6" s="870">
        <v>0.16996172641474241</v>
      </c>
      <c r="E6" s="870">
        <v>0.12139628749385346</v>
      </c>
      <c r="F6" s="871">
        <v>0.24353704571809232</v>
      </c>
      <c r="H6" s="857"/>
      <c r="I6" s="858"/>
      <c r="J6" s="859"/>
      <c r="K6" s="859"/>
      <c r="L6" s="859"/>
    </row>
    <row r="7" spans="1:12" s="865" customFormat="1" ht="15.95" customHeight="1">
      <c r="A7" s="862">
        <v>1994</v>
      </c>
      <c r="B7" s="863">
        <v>0.70817690280921808</v>
      </c>
      <c r="C7" s="863">
        <v>0.23053612671168044</v>
      </c>
      <c r="D7" s="863">
        <v>0.15681127361162009</v>
      </c>
      <c r="E7" s="863">
        <v>0.1037386749250486</v>
      </c>
      <c r="F7" s="864">
        <v>0.21230460836372167</v>
      </c>
      <c r="H7" s="866"/>
      <c r="I7" s="867"/>
      <c r="J7" s="868"/>
      <c r="K7" s="868"/>
      <c r="L7" s="868"/>
    </row>
    <row r="8" spans="1:12" s="865" customFormat="1" ht="15.95" customHeight="1">
      <c r="A8" s="869">
        <v>1995</v>
      </c>
      <c r="B8" s="870">
        <v>0.7932986733001659</v>
      </c>
      <c r="C8" s="870">
        <v>0.23880511751555797</v>
      </c>
      <c r="D8" s="870">
        <v>0.15250357677591084</v>
      </c>
      <c r="E8" s="870">
        <v>9.0835905885454427E-2</v>
      </c>
      <c r="F8" s="871">
        <v>0.19371646757872338</v>
      </c>
      <c r="H8" s="866"/>
      <c r="I8" s="867"/>
      <c r="J8" s="868"/>
      <c r="K8" s="868"/>
      <c r="L8" s="868"/>
    </row>
    <row r="9" spans="1:12" s="865" customFormat="1" ht="15.95" customHeight="1">
      <c r="A9" s="862">
        <v>1996</v>
      </c>
      <c r="B9" s="863">
        <v>0.81132335252719123</v>
      </c>
      <c r="C9" s="863">
        <v>0.23183781061114841</v>
      </c>
      <c r="D9" s="863">
        <v>0.14610478984012379</v>
      </c>
      <c r="E9" s="863">
        <v>8.7899179094434732E-2</v>
      </c>
      <c r="F9" s="864">
        <v>0.18809475972163875</v>
      </c>
      <c r="H9" s="866"/>
      <c r="I9" s="867"/>
      <c r="J9" s="868"/>
      <c r="K9" s="868"/>
      <c r="L9" s="868"/>
    </row>
    <row r="10" spans="1:12" s="865" customFormat="1" ht="15.95" customHeight="1">
      <c r="A10" s="869">
        <v>1997</v>
      </c>
      <c r="B10" s="870">
        <v>0.77668082828744411</v>
      </c>
      <c r="C10" s="870">
        <v>0.21314795600201766</v>
      </c>
      <c r="D10" s="870">
        <v>0.12562231010817726</v>
      </c>
      <c r="E10" s="870">
        <v>7.7816611460004154E-2</v>
      </c>
      <c r="F10" s="871">
        <v>0.17782159763912994</v>
      </c>
      <c r="H10" s="866"/>
      <c r="I10" s="867"/>
      <c r="J10" s="868"/>
      <c r="K10" s="868"/>
      <c r="L10" s="868"/>
    </row>
    <row r="11" spans="1:12" s="865" customFormat="1" ht="15.95" customHeight="1">
      <c r="A11" s="862">
        <v>1998</v>
      </c>
      <c r="B11" s="863">
        <v>0.82200194861473075</v>
      </c>
      <c r="C11" s="863">
        <v>0.23024931063598481</v>
      </c>
      <c r="D11" s="863">
        <v>0.12099073754611323</v>
      </c>
      <c r="E11" s="863">
        <v>6.3311967618637013E-2</v>
      </c>
      <c r="F11" s="864">
        <v>0.16717568624529777</v>
      </c>
      <c r="H11" s="866"/>
      <c r="I11" s="867"/>
      <c r="J11" s="868"/>
      <c r="K11" s="868"/>
      <c r="L11" s="868"/>
    </row>
    <row r="12" spans="1:12" s="865" customFormat="1" ht="15.95" customHeight="1">
      <c r="A12" s="869">
        <v>1999</v>
      </c>
      <c r="B12" s="870">
        <v>0.80581839916603215</v>
      </c>
      <c r="C12" s="870">
        <v>0.20975737933015509</v>
      </c>
      <c r="D12" s="870">
        <v>0.11947638695069608</v>
      </c>
      <c r="E12" s="870">
        <v>6.154045535993935E-2</v>
      </c>
      <c r="F12" s="871">
        <v>0.15480563012200491</v>
      </c>
      <c r="H12" s="866"/>
      <c r="I12" s="867"/>
      <c r="J12" s="868"/>
      <c r="K12" s="868"/>
      <c r="L12" s="868"/>
    </row>
    <row r="13" spans="1:12" s="865" customFormat="1" ht="15.95" customHeight="1">
      <c r="A13" s="862">
        <v>2000</v>
      </c>
      <c r="B13" s="863">
        <v>0.83409436834094364</v>
      </c>
      <c r="C13" s="863">
        <v>0.20979925496688742</v>
      </c>
      <c r="D13" s="863">
        <v>0.12154287507284056</v>
      </c>
      <c r="E13" s="863">
        <v>5.4147565716938434E-2</v>
      </c>
      <c r="F13" s="864">
        <v>0.1488037163655577</v>
      </c>
      <c r="H13" s="866"/>
      <c r="I13" s="867"/>
      <c r="J13" s="868"/>
      <c r="K13" s="868"/>
      <c r="L13" s="868"/>
    </row>
    <row r="14" spans="1:12" s="865" customFormat="1" ht="15.95" customHeight="1">
      <c r="A14" s="869">
        <v>2001</v>
      </c>
      <c r="B14" s="870">
        <v>0.83618780451793884</v>
      </c>
      <c r="C14" s="870">
        <v>0.20514820592823713</v>
      </c>
      <c r="D14" s="870">
        <v>0.11738873405962334</v>
      </c>
      <c r="E14" s="870">
        <v>5.8562737642585551E-2</v>
      </c>
      <c r="F14" s="871">
        <v>0.14973432858070768</v>
      </c>
      <c r="H14" s="866"/>
      <c r="I14" s="867"/>
      <c r="J14" s="868"/>
      <c r="K14" s="868"/>
      <c r="L14" s="868"/>
    </row>
    <row r="15" spans="1:12" s="865" customFormat="1" ht="15.95" customHeight="1">
      <c r="A15" s="862">
        <v>2002</v>
      </c>
      <c r="B15" s="863">
        <v>0.7924554614231426</v>
      </c>
      <c r="C15" s="863">
        <v>0.1859621675437349</v>
      </c>
      <c r="D15" s="863">
        <v>0.10499623307179214</v>
      </c>
      <c r="E15" s="863">
        <v>5.1583483244780987E-2</v>
      </c>
      <c r="F15" s="864">
        <v>0.13800498852045243</v>
      </c>
      <c r="H15" s="866"/>
      <c r="I15" s="867"/>
      <c r="J15" s="868"/>
      <c r="K15" s="868"/>
      <c r="L15" s="868"/>
    </row>
    <row r="16" spans="1:12" s="865" customFormat="1" ht="15.95" customHeight="1">
      <c r="A16" s="869">
        <v>2003</v>
      </c>
      <c r="B16" s="870">
        <v>0.72608639753149906</v>
      </c>
      <c r="C16" s="870">
        <v>0.1736972131791</v>
      </c>
      <c r="D16" s="870">
        <v>0.10236903097963589</v>
      </c>
      <c r="E16" s="870">
        <v>4.5465659464398317E-2</v>
      </c>
      <c r="F16" s="871">
        <v>0.12850223775366318</v>
      </c>
      <c r="H16" s="866"/>
      <c r="I16" s="867"/>
      <c r="J16" s="868"/>
      <c r="K16" s="868"/>
      <c r="L16" s="868"/>
    </row>
    <row r="17" spans="1:12" s="865" customFormat="1" ht="15.95" customHeight="1">
      <c r="A17" s="862">
        <v>2004</v>
      </c>
      <c r="B17" s="863">
        <v>0.72533199384673341</v>
      </c>
      <c r="C17" s="863">
        <v>0.18376086585989432</v>
      </c>
      <c r="D17" s="863">
        <v>0.10130322376404791</v>
      </c>
      <c r="E17" s="863">
        <v>3.7198193549759832E-2</v>
      </c>
      <c r="F17" s="864">
        <v>0.11882815735878292</v>
      </c>
      <c r="H17" s="866"/>
      <c r="I17" s="867"/>
      <c r="J17" s="868"/>
      <c r="K17" s="868"/>
      <c r="L17" s="868"/>
    </row>
    <row r="18" spans="1:12" s="865" customFormat="1" ht="15.95" customHeight="1">
      <c r="A18" s="869">
        <v>2005</v>
      </c>
      <c r="B18" s="870">
        <v>0.79163441800989331</v>
      </c>
      <c r="C18" s="870">
        <v>0.17796734198916975</v>
      </c>
      <c r="D18" s="870">
        <v>9.889191227092417E-2</v>
      </c>
      <c r="E18" s="870">
        <v>3.4920493298437626E-2</v>
      </c>
      <c r="F18" s="871">
        <v>0.1143219881587125</v>
      </c>
      <c r="H18" s="866"/>
      <c r="I18" s="867"/>
      <c r="J18" s="868"/>
      <c r="K18" s="868"/>
      <c r="L18" s="868"/>
    </row>
    <row r="19" spans="1:12" s="865" customFormat="1" ht="15.95" customHeight="1">
      <c r="A19" s="862">
        <v>2006</v>
      </c>
      <c r="B19" s="863">
        <v>0.77049705354855236</v>
      </c>
      <c r="C19" s="863">
        <v>0.17977504062954408</v>
      </c>
      <c r="D19" s="863">
        <v>8.0517726151767902E-2</v>
      </c>
      <c r="E19" s="863">
        <v>3.2512428123067053E-2</v>
      </c>
      <c r="F19" s="864">
        <v>0.10834035706076163</v>
      </c>
      <c r="H19" s="866"/>
      <c r="I19" s="867"/>
      <c r="J19" s="868"/>
      <c r="K19" s="868"/>
      <c r="L19" s="868"/>
    </row>
    <row r="20" spans="1:12" s="865" customFormat="1" ht="15.95" customHeight="1">
      <c r="A20" s="869">
        <v>2007</v>
      </c>
      <c r="B20" s="870">
        <v>0.81440275108728633</v>
      </c>
      <c r="C20" s="870">
        <v>0.17924771351281721</v>
      </c>
      <c r="D20" s="870">
        <v>8.4538128560918441E-2</v>
      </c>
      <c r="E20" s="870">
        <v>2.8089934754532798E-2</v>
      </c>
      <c r="F20" s="871">
        <v>0.11</v>
      </c>
      <c r="H20" s="866"/>
      <c r="I20" s="867"/>
      <c r="J20" s="868"/>
      <c r="K20" s="868"/>
      <c r="L20" s="868"/>
    </row>
    <row r="21" spans="1:12" s="865" customFormat="1" ht="15.95" customHeight="1">
      <c r="A21" s="862">
        <v>2008</v>
      </c>
      <c r="B21" s="863">
        <v>0.78548812664907652</v>
      </c>
      <c r="C21" s="863">
        <v>0.1950514453699167</v>
      </c>
      <c r="D21" s="863">
        <v>8.8356225873058622E-2</v>
      </c>
      <c r="E21" s="863">
        <v>2.9572846832985309E-2</v>
      </c>
      <c r="F21" s="864">
        <v>0.10837417280559371</v>
      </c>
      <c r="H21" s="866"/>
      <c r="I21" s="867"/>
      <c r="J21" s="868"/>
      <c r="K21" s="868"/>
      <c r="L21" s="868"/>
    </row>
    <row r="22" spans="1:12" s="865" customFormat="1" ht="15.95" customHeight="1">
      <c r="A22" s="872">
        <v>2009</v>
      </c>
      <c r="B22" s="873">
        <v>0.77236053879981992</v>
      </c>
      <c r="C22" s="873">
        <v>0.46131228721757972</v>
      </c>
      <c r="D22" s="873">
        <v>7.2639067511029345E-2</v>
      </c>
      <c r="E22" s="873">
        <v>3.5618848555402691E-2</v>
      </c>
      <c r="F22" s="874">
        <v>0.12270876769992391</v>
      </c>
      <c r="H22" s="866"/>
      <c r="I22" s="867"/>
      <c r="J22" s="868"/>
      <c r="K22" s="868"/>
      <c r="L22" s="868"/>
    </row>
    <row r="23" spans="1:12" s="865" customFormat="1" ht="15.95" customHeight="1">
      <c r="A23" s="862">
        <v>2010</v>
      </c>
      <c r="B23" s="863">
        <v>0.65949976787372333</v>
      </c>
      <c r="C23" s="863">
        <v>0.25933361510284586</v>
      </c>
      <c r="D23" s="863">
        <v>7.2251167399888891E-2</v>
      </c>
      <c r="E23" s="863">
        <v>2.6113011722230687E-2</v>
      </c>
      <c r="F23" s="864">
        <v>0.10238156497313944</v>
      </c>
      <c r="H23" s="866"/>
      <c r="I23" s="867"/>
      <c r="J23" s="868"/>
      <c r="K23" s="868"/>
      <c r="L23" s="868"/>
    </row>
    <row r="24" spans="1:12" ht="15.95" customHeight="1">
      <c r="A24" s="869">
        <v>2011</v>
      </c>
      <c r="B24" s="875">
        <v>0.66095539349207744</v>
      </c>
      <c r="C24" s="876">
        <v>0.26887617765814265</v>
      </c>
      <c r="D24" s="876">
        <v>6.304089249825684E-2</v>
      </c>
      <c r="E24" s="876">
        <v>2.3668687766787273E-2</v>
      </c>
      <c r="F24" s="877">
        <v>0.10324628720772099</v>
      </c>
      <c r="H24" s="857"/>
      <c r="I24" s="860"/>
      <c r="J24" s="861"/>
      <c r="K24" s="861"/>
      <c r="L24" s="861"/>
    </row>
    <row r="25" spans="1:12" ht="15.95" customHeight="1">
      <c r="A25" s="128"/>
      <c r="B25" s="157"/>
      <c r="F25" s="158"/>
    </row>
    <row r="26" spans="1:12" ht="15.95" customHeight="1">
      <c r="A26" s="159" t="s">
        <v>49</v>
      </c>
    </row>
  </sheetData>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5.7109375" customWidth="1"/>
    <col min="2" max="2" width="14.7109375" customWidth="1"/>
    <col min="3" max="3" width="12.7109375" customWidth="1"/>
    <col min="4" max="6" width="10.7109375" customWidth="1"/>
  </cols>
  <sheetData>
    <row r="1" spans="1:6" ht="15.95" customHeight="1"/>
    <row r="2" spans="1:6" ht="15.95" customHeight="1"/>
    <row r="3" spans="1:6" ht="15.95" customHeight="1">
      <c r="A3" s="587" t="s">
        <v>232</v>
      </c>
    </row>
    <row r="4" spans="1:6" ht="15.95" customHeight="1"/>
    <row r="5" spans="1:6" ht="26.25">
      <c r="A5" s="773"/>
      <c r="B5" s="774" t="s">
        <v>62</v>
      </c>
      <c r="C5" s="774" t="s">
        <v>231</v>
      </c>
      <c r="D5" s="774" t="s">
        <v>64</v>
      </c>
      <c r="E5" s="774" t="s">
        <v>65</v>
      </c>
      <c r="F5" s="775" t="s">
        <v>67</v>
      </c>
    </row>
    <row r="6" spans="1:6" ht="15.95" customHeight="1">
      <c r="A6" s="776">
        <v>1993</v>
      </c>
      <c r="B6" s="786">
        <v>1.443417034236425</v>
      </c>
      <c r="C6" s="786">
        <v>0</v>
      </c>
      <c r="D6" s="786">
        <v>0</v>
      </c>
      <c r="E6" s="786">
        <v>9.7337629077200475E-4</v>
      </c>
      <c r="F6" s="878">
        <v>0.2256502923688041</v>
      </c>
    </row>
    <row r="7" spans="1:6" ht="15.95" customHeight="1">
      <c r="A7" s="588">
        <v>1994</v>
      </c>
      <c r="B7" s="787">
        <v>1.4104077819423313</v>
      </c>
      <c r="C7" s="787">
        <v>0</v>
      </c>
      <c r="D7" s="787">
        <v>0</v>
      </c>
      <c r="E7" s="787">
        <v>0</v>
      </c>
      <c r="F7" s="879">
        <v>0.19870675793828504</v>
      </c>
    </row>
    <row r="8" spans="1:6" ht="15.95" customHeight="1">
      <c r="A8" s="776">
        <v>1995</v>
      </c>
      <c r="B8" s="786">
        <v>1.6628006965174129</v>
      </c>
      <c r="C8" s="786">
        <v>0</v>
      </c>
      <c r="D8" s="786">
        <v>0</v>
      </c>
      <c r="E8" s="786">
        <v>1.9928820931918543E-5</v>
      </c>
      <c r="F8" s="878">
        <v>0.18512903615276069</v>
      </c>
    </row>
    <row r="9" spans="1:6" ht="15.95" customHeight="1">
      <c r="A9" s="588">
        <v>1996</v>
      </c>
      <c r="B9" s="787">
        <v>1.6645503847302199</v>
      </c>
      <c r="C9" s="787">
        <v>7.4928176051432145E-6</v>
      </c>
      <c r="D9" s="787">
        <v>2.6540871583290355E-4</v>
      </c>
      <c r="E9" s="787">
        <v>1.7054135699623091E-3</v>
      </c>
      <c r="F9" s="879">
        <v>0.17784134870043292</v>
      </c>
    </row>
    <row r="10" spans="1:6" ht="15.95" customHeight="1">
      <c r="A10" s="776">
        <v>1997</v>
      </c>
      <c r="B10" s="786">
        <v>1.6960487482948388</v>
      </c>
      <c r="C10" s="786">
        <v>1.9503782460001854E-4</v>
      </c>
      <c r="D10" s="786">
        <v>4.8027692799813889E-3</v>
      </c>
      <c r="E10" s="786">
        <v>1.0197937173872151E-3</v>
      </c>
      <c r="F10" s="878">
        <v>0.17396188572470472</v>
      </c>
    </row>
    <row r="11" spans="1:6" ht="15.95" customHeight="1">
      <c r="A11" s="588">
        <v>1998</v>
      </c>
      <c r="B11" s="787">
        <v>1.7397642805027957</v>
      </c>
      <c r="C11" s="787">
        <v>2.6820722845309716E-2</v>
      </c>
      <c r="D11" s="787">
        <v>1.7677883967196582E-2</v>
      </c>
      <c r="E11" s="787">
        <v>6.3771759411185606E-4</v>
      </c>
      <c r="F11" s="879">
        <v>0.1606313705041777</v>
      </c>
    </row>
    <row r="12" spans="1:6" ht="15.95" customHeight="1">
      <c r="A12" s="776">
        <v>1999</v>
      </c>
      <c r="B12" s="786">
        <v>1.6581104785134726</v>
      </c>
      <c r="C12" s="786">
        <v>2.1465365362566067E-5</v>
      </c>
      <c r="D12" s="786">
        <v>3.497434690538069E-2</v>
      </c>
      <c r="E12" s="786">
        <v>9.6490297125413941E-4</v>
      </c>
      <c r="F12" s="878">
        <v>0.14823472097944809</v>
      </c>
    </row>
    <row r="13" spans="1:6" ht="15.95" customHeight="1">
      <c r="A13" s="588">
        <v>2000</v>
      </c>
      <c r="B13" s="787">
        <v>1.6063651906127219</v>
      </c>
      <c r="C13" s="787">
        <v>0</v>
      </c>
      <c r="D13" s="787">
        <v>1.2511542426823254E-3</v>
      </c>
      <c r="E13" s="787">
        <v>1.2316340741600417E-3</v>
      </c>
      <c r="F13" s="879">
        <v>0.13512750157595035</v>
      </c>
    </row>
    <row r="14" spans="1:6" ht="15.95" customHeight="1">
      <c r="A14" s="776">
        <v>2001</v>
      </c>
      <c r="B14" s="786">
        <v>1.6494828047002805</v>
      </c>
      <c r="C14" s="786">
        <v>5.28418091523661E-5</v>
      </c>
      <c r="D14" s="786">
        <v>5.1260983103200751E-3</v>
      </c>
      <c r="E14" s="786">
        <v>4.2871778666920152E-4</v>
      </c>
      <c r="F14" s="878">
        <v>0.13467384707122548</v>
      </c>
    </row>
    <row r="15" spans="1:6" ht="15.95" customHeight="1">
      <c r="A15" s="588">
        <v>2002</v>
      </c>
      <c r="B15" s="787">
        <v>1.6767481320329114</v>
      </c>
      <c r="C15" s="787">
        <v>3.5777473263641973E-5</v>
      </c>
      <c r="D15" s="787">
        <v>4.5016120321199537E-3</v>
      </c>
      <c r="E15" s="787">
        <v>3.7899878188233E-4</v>
      </c>
      <c r="F15" s="879">
        <v>0.13373782002647983</v>
      </c>
    </row>
    <row r="16" spans="1:6" ht="15.95" customHeight="1">
      <c r="A16" s="776">
        <v>2003</v>
      </c>
      <c r="B16" s="786">
        <v>1.6340521156691949</v>
      </c>
      <c r="C16" s="786">
        <v>5.8865613816351513E-5</v>
      </c>
      <c r="D16" s="786">
        <v>4.3911300525468419E-3</v>
      </c>
      <c r="E16" s="786">
        <v>7.5785149085667955E-4</v>
      </c>
      <c r="F16" s="878">
        <v>0.13030482978711869</v>
      </c>
    </row>
    <row r="17" spans="1:6" ht="15.95" customHeight="1">
      <c r="A17" s="588">
        <v>2004</v>
      </c>
      <c r="B17" s="787">
        <v>1.6478340454588267</v>
      </c>
      <c r="C17" s="787">
        <v>2.9094121508010908E-5</v>
      </c>
      <c r="D17" s="787">
        <v>5.2354329129953034E-3</v>
      </c>
      <c r="E17" s="787">
        <v>1.9666567372189392E-4</v>
      </c>
      <c r="F17" s="879">
        <v>0.1188290801709134</v>
      </c>
    </row>
    <row r="18" spans="1:6" ht="15.95" customHeight="1">
      <c r="A18" s="776">
        <v>2005</v>
      </c>
      <c r="B18" s="786">
        <v>1.6390093212639232</v>
      </c>
      <c r="C18" s="786">
        <v>0</v>
      </c>
      <c r="D18" s="786">
        <v>1.0294397272399437E-2</v>
      </c>
      <c r="E18" s="786">
        <v>3.4588389245776829E-4</v>
      </c>
      <c r="F18" s="878">
        <v>0.11289138399136436</v>
      </c>
    </row>
    <row r="19" spans="1:6" ht="15.95" customHeight="1">
      <c r="A19" s="588">
        <v>2006</v>
      </c>
      <c r="B19" s="787">
        <v>1.6228513323084808</v>
      </c>
      <c r="C19" s="787">
        <v>0</v>
      </c>
      <c r="D19" s="787">
        <v>3.2882522030064565E-3</v>
      </c>
      <c r="E19" s="787">
        <v>5.3286293555703196E-4</v>
      </c>
      <c r="F19" s="879">
        <v>0.102568236576167</v>
      </c>
    </row>
    <row r="20" spans="1:6" ht="15.95" customHeight="1">
      <c r="A20" s="776">
        <v>2007</v>
      </c>
      <c r="B20" s="786">
        <v>1.6559062779781906</v>
      </c>
      <c r="C20" s="786">
        <v>0</v>
      </c>
      <c r="D20" s="786">
        <v>6.3677823973476442E-3</v>
      </c>
      <c r="E20" s="786">
        <v>6.3399314931912511E-4</v>
      </c>
      <c r="F20" s="878">
        <v>0.10077902977895238</v>
      </c>
    </row>
    <row r="21" spans="1:6" ht="15.95" customHeight="1">
      <c r="A21" s="588">
        <v>2008</v>
      </c>
      <c r="B21" s="787">
        <v>1.5846248350923484</v>
      </c>
      <c r="C21" s="787">
        <v>0</v>
      </c>
      <c r="D21" s="787">
        <v>8.1442080378250573E-3</v>
      </c>
      <c r="E21" s="787">
        <v>6.9237105827665228E-4</v>
      </c>
      <c r="F21" s="879">
        <v>0.10511882899099624</v>
      </c>
    </row>
    <row r="22" spans="1:6" ht="15.95" customHeight="1">
      <c r="A22" s="776">
        <v>2009</v>
      </c>
      <c r="B22" s="786">
        <v>1.628987803502763</v>
      </c>
      <c r="C22" s="786">
        <v>9.0417503713364868E-5</v>
      </c>
      <c r="D22" s="786">
        <v>7.167785926420072E-3</v>
      </c>
      <c r="E22" s="786">
        <v>4.1862938253910663E-4</v>
      </c>
      <c r="F22" s="878">
        <v>0.12934243074014418</v>
      </c>
    </row>
    <row r="23" spans="1:6" ht="15.95" customHeight="1">
      <c r="A23" s="588">
        <v>2010</v>
      </c>
      <c r="B23" s="787">
        <v>1.43884504274239</v>
      </c>
      <c r="C23" s="787">
        <v>5.398291086788091E-5</v>
      </c>
      <c r="D23" s="787">
        <v>6.2669535382720706E-3</v>
      </c>
      <c r="E23" s="787">
        <v>7.9013400697529551E-4</v>
      </c>
      <c r="F23" s="879">
        <v>0.10634707839739865</v>
      </c>
    </row>
    <row r="24" spans="1:6" ht="15.95" customHeight="1">
      <c r="A24" s="776">
        <v>2011</v>
      </c>
      <c r="B24" s="786">
        <v>1.4441385928465633</v>
      </c>
      <c r="C24" s="786">
        <v>6.7606576179056197E-5</v>
      </c>
      <c r="D24" s="786">
        <v>5.7081741018644317E-3</v>
      </c>
      <c r="E24" s="786">
        <v>2.7952743649037396E-4</v>
      </c>
      <c r="F24" s="878">
        <v>9.8376233154070084E-2</v>
      </c>
    </row>
    <row r="26" spans="1:6">
      <c r="A26" s="147" t="s">
        <v>435</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heetViews>
  <sheetFormatPr defaultColWidth="8" defaultRowHeight="12.75"/>
  <cols>
    <col min="1" max="1" width="5.7109375" style="105" customWidth="1"/>
    <col min="2" max="2" width="14.7109375" style="105" customWidth="1"/>
    <col min="3" max="7" width="10.7109375" style="105" customWidth="1"/>
    <col min="8" max="16384" width="8" style="105"/>
  </cols>
  <sheetData>
    <row r="1" spans="1:8" ht="15.95" customHeight="1"/>
    <row r="2" spans="1:8" ht="15.95" customHeight="1"/>
    <row r="3" spans="1:8" ht="15.95" customHeight="1">
      <c r="A3" s="140" t="s">
        <v>233</v>
      </c>
    </row>
    <row r="4" spans="1:8" s="506" customFormat="1" ht="15.95" customHeight="1">
      <c r="A4" s="507"/>
    </row>
    <row r="5" spans="1:8" ht="25.5">
      <c r="A5" s="141" t="s">
        <v>6</v>
      </c>
      <c r="B5" s="121" t="s">
        <v>62</v>
      </c>
      <c r="C5" s="121" t="s">
        <v>63</v>
      </c>
      <c r="D5" s="121" t="s">
        <v>64</v>
      </c>
      <c r="E5" s="121" t="s">
        <v>347</v>
      </c>
      <c r="F5" s="121" t="s">
        <v>66</v>
      </c>
      <c r="G5" s="122" t="s">
        <v>67</v>
      </c>
    </row>
    <row r="6" spans="1:8" ht="15.95" customHeight="1">
      <c r="A6" s="142">
        <v>1990</v>
      </c>
      <c r="B6" s="125">
        <v>19.682037000000001</v>
      </c>
      <c r="C6" s="125">
        <v>4.3000889999999998</v>
      </c>
      <c r="D6" s="125">
        <v>6.5136320000000003</v>
      </c>
      <c r="E6" s="125">
        <v>7.3186090000000004</v>
      </c>
      <c r="F6" s="125">
        <v>15.178524999999986</v>
      </c>
      <c r="G6" s="143">
        <v>52.992891999999991</v>
      </c>
      <c r="H6" s="438"/>
    </row>
    <row r="7" spans="1:8" ht="15.95" customHeight="1">
      <c r="A7" s="144">
        <v>1991</v>
      </c>
      <c r="B7" s="130">
        <v>19.117403999999997</v>
      </c>
      <c r="C7" s="130">
        <v>4.7578010000000006</v>
      </c>
      <c r="D7" s="130">
        <v>5.7109740000000002</v>
      </c>
      <c r="E7" s="130">
        <v>6.7384539999999999</v>
      </c>
      <c r="F7" s="130">
        <v>14.398132999999998</v>
      </c>
      <c r="G7" s="145">
        <v>50.722765999999993</v>
      </c>
      <c r="H7" s="438"/>
    </row>
    <row r="8" spans="1:8" ht="15.95" customHeight="1">
      <c r="A8" s="142">
        <v>1992</v>
      </c>
      <c r="B8" s="125">
        <v>18.840429</v>
      </c>
      <c r="C8" s="125">
        <v>4.6982619999999997</v>
      </c>
      <c r="D8" s="125">
        <v>5.433916</v>
      </c>
      <c r="E8" s="125">
        <v>5.9924939999999998</v>
      </c>
      <c r="F8" s="125">
        <v>14.729214999999996</v>
      </c>
      <c r="G8" s="143">
        <v>49.694315999999993</v>
      </c>
      <c r="H8" s="438"/>
    </row>
    <row r="9" spans="1:8" ht="15.95" customHeight="1">
      <c r="A9" s="144">
        <v>1993</v>
      </c>
      <c r="B9" s="130">
        <v>18.820489000000002</v>
      </c>
      <c r="C9" s="130">
        <v>4.6982619999999997</v>
      </c>
      <c r="D9" s="130">
        <v>5.3824230000000002</v>
      </c>
      <c r="E9" s="130">
        <v>5.9251100000000001</v>
      </c>
      <c r="F9" s="130">
        <v>14.527861999999992</v>
      </c>
      <c r="G9" s="145">
        <v>49.354146</v>
      </c>
      <c r="H9" s="438"/>
    </row>
    <row r="10" spans="1:8" ht="15.95" customHeight="1">
      <c r="A10" s="142">
        <v>1994</v>
      </c>
      <c r="B10" s="125">
        <v>19.083243</v>
      </c>
      <c r="C10" s="125">
        <v>4.9686069999999996</v>
      </c>
      <c r="D10" s="125">
        <v>5.6299539999999997</v>
      </c>
      <c r="E10" s="125">
        <v>6.2975600000000007</v>
      </c>
      <c r="F10" s="125">
        <v>13.798672999999997</v>
      </c>
      <c r="G10" s="143">
        <v>49.778036999999998</v>
      </c>
      <c r="H10" s="438"/>
    </row>
    <row r="11" spans="1:8" ht="15.95" customHeight="1">
      <c r="A11" s="144">
        <v>1995</v>
      </c>
      <c r="B11" s="130">
        <v>19.134364000000001</v>
      </c>
      <c r="C11" s="130">
        <v>5.3238940000000001</v>
      </c>
      <c r="D11" s="130">
        <v>5.5455220000000001</v>
      </c>
      <c r="E11" s="130">
        <v>6.8912659999999999</v>
      </c>
      <c r="F11" s="130">
        <v>14.448203000000024</v>
      </c>
      <c r="G11" s="145">
        <v>51.343249000000029</v>
      </c>
      <c r="H11" s="438"/>
    </row>
    <row r="12" spans="1:8" ht="15.95" customHeight="1">
      <c r="A12" s="142">
        <v>1996</v>
      </c>
      <c r="B12" s="125">
        <v>19.021476</v>
      </c>
      <c r="C12" s="125">
        <v>4.9378909999999996</v>
      </c>
      <c r="D12" s="125">
        <v>5.6438960000000007</v>
      </c>
      <c r="E12" s="125">
        <v>7.1847910000000006</v>
      </c>
      <c r="F12" s="125">
        <v>14.702314999999999</v>
      </c>
      <c r="G12" s="143">
        <v>51.490368999999994</v>
      </c>
      <c r="H12" s="438"/>
    </row>
    <row r="13" spans="1:8" ht="15.95" customHeight="1">
      <c r="A13" s="144">
        <v>1997</v>
      </c>
      <c r="B13" s="130">
        <v>19.809244525471261</v>
      </c>
      <c r="C13" s="130">
        <v>5.0942552048800245</v>
      </c>
      <c r="D13" s="130">
        <v>5.345553471606558</v>
      </c>
      <c r="E13" s="130">
        <v>7.143954015085682</v>
      </c>
      <c r="F13" s="130">
        <v>15.270992795356786</v>
      </c>
      <c r="G13" s="145">
        <v>52.664000012400308</v>
      </c>
      <c r="H13" s="438"/>
    </row>
    <row r="14" spans="1:8" ht="15.95" customHeight="1">
      <c r="A14" s="142">
        <v>1998</v>
      </c>
      <c r="B14" s="125">
        <v>20.730067142114894</v>
      </c>
      <c r="C14" s="125">
        <v>4.9278914591604872</v>
      </c>
      <c r="D14" s="125">
        <v>5.5282722771924542</v>
      </c>
      <c r="E14" s="125">
        <v>6.7525379063657303</v>
      </c>
      <c r="F14" s="125">
        <v>15.923231188791011</v>
      </c>
      <c r="G14" s="143">
        <v>53.861999973624577</v>
      </c>
      <c r="H14" s="438"/>
    </row>
    <row r="15" spans="1:8" ht="15.95" customHeight="1">
      <c r="A15" s="144">
        <v>1999</v>
      </c>
      <c r="B15" s="130">
        <v>21.529050170518879</v>
      </c>
      <c r="C15" s="130">
        <v>4.8570220614006683</v>
      </c>
      <c r="D15" s="130">
        <v>6.2298123390687978</v>
      </c>
      <c r="E15" s="130">
        <v>7.4638725878748833</v>
      </c>
      <c r="F15" s="130">
        <v>14.417252356933005</v>
      </c>
      <c r="G15" s="145">
        <v>54.497009515796236</v>
      </c>
      <c r="H15" s="438"/>
    </row>
    <row r="16" spans="1:8" ht="15.95" customHeight="1">
      <c r="A16" s="142">
        <v>2000</v>
      </c>
      <c r="B16" s="125">
        <v>23.564</v>
      </c>
      <c r="C16" s="125">
        <v>5.3109999999999999</v>
      </c>
      <c r="D16" s="125">
        <v>6.7110000000000003</v>
      </c>
      <c r="E16" s="125">
        <v>7.4649999999999999</v>
      </c>
      <c r="F16" s="125">
        <v>13.838000000000008</v>
      </c>
      <c r="G16" s="143">
        <v>56.889000000000003</v>
      </c>
      <c r="H16" s="438"/>
    </row>
    <row r="17" spans="1:8" ht="15.95" customHeight="1">
      <c r="A17" s="144">
        <v>2001</v>
      </c>
      <c r="B17" s="130">
        <v>22.654</v>
      </c>
      <c r="C17" s="130">
        <v>4.9589999999999996</v>
      </c>
      <c r="D17" s="130">
        <v>6.9610000000000003</v>
      </c>
      <c r="E17" s="130">
        <v>7.7009999999999996</v>
      </c>
      <c r="F17" s="130">
        <v>13.972999999999995</v>
      </c>
      <c r="G17" s="145">
        <v>56.247999999999998</v>
      </c>
      <c r="H17" s="438"/>
    </row>
    <row r="18" spans="1:8" ht="15.95" customHeight="1">
      <c r="A18" s="142">
        <v>2002</v>
      </c>
      <c r="B18" s="125">
        <v>22.73</v>
      </c>
      <c r="C18" s="125">
        <v>4.8730000000000002</v>
      </c>
      <c r="D18" s="125">
        <v>7.0449999999999999</v>
      </c>
      <c r="E18" s="125">
        <v>7.3979999999999997</v>
      </c>
      <c r="F18" s="125">
        <v>13.615000000000006</v>
      </c>
      <c r="G18" s="143">
        <v>55.661000000000001</v>
      </c>
      <c r="H18" s="438"/>
    </row>
    <row r="19" spans="1:8" ht="15.95" customHeight="1">
      <c r="A19" s="144">
        <v>2003</v>
      </c>
      <c r="B19" s="130">
        <v>22.59</v>
      </c>
      <c r="C19" s="130">
        <v>4.58</v>
      </c>
      <c r="D19" s="130">
        <v>7.1059999999999999</v>
      </c>
      <c r="E19" s="130">
        <v>7.0659999999999998</v>
      </c>
      <c r="F19" s="130">
        <v>13.152999999999995</v>
      </c>
      <c r="G19" s="145">
        <v>54.494999999999997</v>
      </c>
      <c r="H19" s="438"/>
    </row>
    <row r="20" spans="1:8" ht="15.95" customHeight="1">
      <c r="A20" s="142">
        <v>2004</v>
      </c>
      <c r="B20" s="125">
        <v>23.103999999999999</v>
      </c>
      <c r="C20" s="125">
        <v>5.3559999999999999</v>
      </c>
      <c r="D20" s="125">
        <v>7.0549999999999997</v>
      </c>
      <c r="E20" s="125">
        <v>6.9930000000000003</v>
      </c>
      <c r="F20" s="125">
        <v>12.863</v>
      </c>
      <c r="G20" s="143">
        <v>55.371000000000002</v>
      </c>
      <c r="H20" s="438"/>
    </row>
    <row r="21" spans="1:8" ht="15.95" customHeight="1">
      <c r="A21" s="144">
        <v>2005</v>
      </c>
      <c r="B21" s="130">
        <v>23.524999999999999</v>
      </c>
      <c r="C21" s="130">
        <v>5.2869999999999999</v>
      </c>
      <c r="D21" s="130">
        <f>0.034+6.033+1.229</f>
        <v>7.2960000000000003</v>
      </c>
      <c r="E21" s="130">
        <v>7.0449999999999999</v>
      </c>
      <c r="F21" s="130">
        <v>12.765999999999998</v>
      </c>
      <c r="G21" s="145">
        <v>55.918999999999997</v>
      </c>
      <c r="H21" s="438"/>
    </row>
    <row r="22" spans="1:8" ht="15.95" customHeight="1">
      <c r="A22" s="142">
        <v>2006</v>
      </c>
      <c r="B22" s="125">
        <v>24.058</v>
      </c>
      <c r="C22" s="125">
        <v>5.1660000000000004</v>
      </c>
      <c r="D22" s="125">
        <f>0.037+5.126+1.298</f>
        <v>6.4610000000000003</v>
      </c>
      <c r="E22" s="125">
        <v>7.0960000000000001</v>
      </c>
      <c r="F22" s="125">
        <v>13.777000000000008</v>
      </c>
      <c r="G22" s="143">
        <v>56.558</v>
      </c>
      <c r="H22" s="438"/>
    </row>
    <row r="23" spans="1:8" ht="15.95" customHeight="1">
      <c r="A23" s="144">
        <v>2007</v>
      </c>
      <c r="B23" s="130">
        <v>24.155999999999999</v>
      </c>
      <c r="C23" s="130">
        <v>5.1630000000000003</v>
      </c>
      <c r="D23" s="130">
        <f>0.064+4.941+1.261</f>
        <v>6.266</v>
      </c>
      <c r="E23" s="130">
        <v>6.6989999999999998</v>
      </c>
      <c r="F23" s="130">
        <v>14.81600000000001</v>
      </c>
      <c r="G23" s="145">
        <v>57.1</v>
      </c>
      <c r="H23" s="438"/>
    </row>
    <row r="24" spans="1:8" ht="15.95" customHeight="1">
      <c r="A24" s="142">
        <v>2008</v>
      </c>
      <c r="B24" s="125">
        <v>23.815999999999999</v>
      </c>
      <c r="C24" s="125">
        <v>5.0129999999999999</v>
      </c>
      <c r="D24" s="125">
        <v>6.197000000000001</v>
      </c>
      <c r="E24" s="125">
        <v>6.4580000000000002</v>
      </c>
      <c r="F24" s="125">
        <v>14.065999999999995</v>
      </c>
      <c r="G24" s="143">
        <v>55.55</v>
      </c>
      <c r="H24" s="438"/>
    </row>
    <row r="25" spans="1:8" ht="15.95" customHeight="1">
      <c r="A25" s="146">
        <v>2009</v>
      </c>
      <c r="B25" s="447">
        <v>22.305</v>
      </c>
      <c r="C25" s="447">
        <v>3.6619999999999999</v>
      </c>
      <c r="D25" s="447">
        <v>5.6769999999999996</v>
      </c>
      <c r="E25" s="447">
        <v>5.3849999999999998</v>
      </c>
      <c r="F25" s="447">
        <v>12.644000000000004</v>
      </c>
      <c r="G25" s="448">
        <v>49.673000000000002</v>
      </c>
      <c r="H25" s="438"/>
    </row>
    <row r="26" spans="1:8" ht="15.95" customHeight="1">
      <c r="A26" s="142">
        <v>2010</v>
      </c>
      <c r="B26" s="125">
        <v>22.728999999999999</v>
      </c>
      <c r="C26" s="125">
        <v>4.5229999999999997</v>
      </c>
      <c r="D26" s="125">
        <v>6.160000000000001</v>
      </c>
      <c r="E26" s="125">
        <v>5.6559999999999997</v>
      </c>
      <c r="F26" s="125">
        <v>13.855</v>
      </c>
      <c r="G26" s="143">
        <v>52.923611111111114</v>
      </c>
      <c r="H26" s="438"/>
    </row>
    <row r="27" spans="1:8" ht="15.95" customHeight="1">
      <c r="A27" s="144">
        <v>2011</v>
      </c>
      <c r="B27" s="130">
        <v>22.567222222222224</v>
      </c>
      <c r="C27" s="438">
        <v>4.847777777777778</v>
      </c>
      <c r="D27" s="438">
        <v>5.9061111111111115</v>
      </c>
      <c r="E27" s="438">
        <v>5.7505555555555556</v>
      </c>
      <c r="F27" s="438">
        <v>14.300277777777778</v>
      </c>
      <c r="G27" s="571">
        <v>53.371388888888887</v>
      </c>
    </row>
    <row r="28" spans="1:8" ht="15.95" customHeight="1">
      <c r="A28" s="144"/>
      <c r="B28" s="130"/>
      <c r="C28" s="438"/>
      <c r="D28" s="438"/>
      <c r="E28" s="438"/>
      <c r="F28" s="438"/>
      <c r="G28" s="438"/>
    </row>
    <row r="29" spans="1:8" ht="15.95" customHeight="1">
      <c r="A29" s="147" t="s">
        <v>434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Normal="100" workbookViewId="0">
      <pane ySplit="6" topLeftCell="A28" activePane="bottomLeft" state="frozen"/>
      <selection pane="bottomLeft"/>
    </sheetView>
  </sheetViews>
  <sheetFormatPr defaultColWidth="8.28515625" defaultRowHeight="12.75"/>
  <cols>
    <col min="1" max="1" width="5.7109375" style="172" customWidth="1"/>
    <col min="2" max="10" width="10.7109375" style="171" customWidth="1"/>
    <col min="11" max="16384" width="8.28515625" style="161"/>
  </cols>
  <sheetData>
    <row r="1" spans="1:10" ht="15.95" customHeight="1"/>
    <row r="2" spans="1:10" ht="15.95" customHeight="1"/>
    <row r="3" spans="1:10" ht="15.95" customHeight="1">
      <c r="A3" s="777" t="s">
        <v>234</v>
      </c>
      <c r="B3" s="777"/>
      <c r="C3" s="777"/>
      <c r="D3" s="777"/>
      <c r="E3" s="777"/>
      <c r="F3" s="777"/>
      <c r="G3" s="777"/>
      <c r="H3" s="777"/>
      <c r="I3" s="777"/>
      <c r="J3" s="777"/>
    </row>
    <row r="4" spans="1:10" ht="15.95" customHeight="1">
      <c r="A4" s="777" t="s">
        <v>207</v>
      </c>
      <c r="B4" s="777"/>
      <c r="C4" s="777"/>
      <c r="D4" s="777"/>
      <c r="E4" s="777"/>
      <c r="F4" s="777"/>
      <c r="G4" s="777"/>
      <c r="H4" s="777"/>
      <c r="I4" s="777"/>
      <c r="J4" s="777"/>
    </row>
    <row r="5" spans="1:10" ht="15.95" customHeight="1">
      <c r="A5" s="777"/>
      <c r="B5" s="777"/>
      <c r="C5" s="777"/>
      <c r="D5" s="777"/>
      <c r="E5" s="777"/>
      <c r="F5" s="777"/>
      <c r="G5" s="777"/>
      <c r="H5" s="777"/>
      <c r="I5" s="777"/>
      <c r="J5" s="777"/>
    </row>
    <row r="6" spans="1:10" ht="26.1" customHeight="1">
      <c r="A6" s="416" t="s">
        <v>6</v>
      </c>
      <c r="B6" s="417" t="s">
        <v>69</v>
      </c>
      <c r="C6" s="418" t="s">
        <v>348</v>
      </c>
      <c r="D6" s="417" t="s">
        <v>57</v>
      </c>
      <c r="E6" s="418" t="s">
        <v>70</v>
      </c>
      <c r="F6" s="417" t="s">
        <v>71</v>
      </c>
      <c r="G6" s="418" t="s">
        <v>157</v>
      </c>
      <c r="H6" s="418" t="s">
        <v>236</v>
      </c>
      <c r="I6" s="418" t="s">
        <v>437</v>
      </c>
      <c r="J6" s="419" t="s">
        <v>28</v>
      </c>
    </row>
    <row r="7" spans="1:10" ht="15.95" customHeight="1">
      <c r="A7" s="162">
        <v>1970</v>
      </c>
      <c r="B7" s="163">
        <v>33</v>
      </c>
      <c r="C7" s="163">
        <v>14.3</v>
      </c>
      <c r="D7" s="163">
        <v>2.1</v>
      </c>
      <c r="E7" s="163">
        <v>13.9</v>
      </c>
      <c r="F7" s="163">
        <v>1</v>
      </c>
      <c r="G7" s="163">
        <v>6</v>
      </c>
      <c r="H7" s="163" t="s">
        <v>8</v>
      </c>
      <c r="I7" s="163" t="s">
        <v>8</v>
      </c>
      <c r="J7" s="164">
        <v>70.2</v>
      </c>
    </row>
    <row r="8" spans="1:10" ht="15.95" customHeight="1">
      <c r="A8" s="165">
        <v>1971</v>
      </c>
      <c r="B8" s="166">
        <v>33.700000000000003</v>
      </c>
      <c r="C8" s="166">
        <v>14</v>
      </c>
      <c r="D8" s="166">
        <v>1.9</v>
      </c>
      <c r="E8" s="166">
        <v>13.7</v>
      </c>
      <c r="F8" s="166">
        <v>0.5</v>
      </c>
      <c r="G8" s="166">
        <v>5.8</v>
      </c>
      <c r="H8" s="166" t="s">
        <v>8</v>
      </c>
      <c r="I8" s="166" t="s">
        <v>8</v>
      </c>
      <c r="J8" s="167">
        <v>69.7</v>
      </c>
    </row>
    <row r="9" spans="1:10" ht="15.95" customHeight="1">
      <c r="A9" s="162">
        <v>1972</v>
      </c>
      <c r="B9" s="163">
        <v>35.1</v>
      </c>
      <c r="C9" s="163">
        <v>14.3</v>
      </c>
      <c r="D9" s="163">
        <v>2</v>
      </c>
      <c r="E9" s="163">
        <v>14.6</v>
      </c>
      <c r="F9" s="163">
        <v>0.2</v>
      </c>
      <c r="G9" s="163">
        <v>6.6</v>
      </c>
      <c r="H9" s="163" t="s">
        <v>8</v>
      </c>
      <c r="I9" s="163" t="s">
        <v>8</v>
      </c>
      <c r="J9" s="164">
        <v>72.8</v>
      </c>
    </row>
    <row r="10" spans="1:10" ht="15.95" customHeight="1">
      <c r="A10" s="165">
        <v>1973</v>
      </c>
      <c r="B10" s="166">
        <v>37.1</v>
      </c>
      <c r="C10" s="166">
        <v>15.1</v>
      </c>
      <c r="D10" s="166">
        <v>2.1</v>
      </c>
      <c r="E10" s="166">
        <v>13.3</v>
      </c>
      <c r="F10" s="166">
        <v>0.3</v>
      </c>
      <c r="G10" s="166">
        <v>7</v>
      </c>
      <c r="H10" s="166" t="s">
        <v>8</v>
      </c>
      <c r="I10" s="166" t="s">
        <v>8</v>
      </c>
      <c r="J10" s="167">
        <v>74.900000000000006</v>
      </c>
    </row>
    <row r="11" spans="1:10" ht="15.95" customHeight="1">
      <c r="A11" s="162">
        <v>1974</v>
      </c>
      <c r="B11" s="163">
        <v>34.200000000000003</v>
      </c>
      <c r="C11" s="163">
        <v>15.3</v>
      </c>
      <c r="D11" s="163">
        <v>2.1</v>
      </c>
      <c r="E11" s="163">
        <v>14.2</v>
      </c>
      <c r="F11" s="163">
        <v>0.3</v>
      </c>
      <c r="G11" s="163">
        <v>6.2</v>
      </c>
      <c r="H11" s="163" t="s">
        <v>8</v>
      </c>
      <c r="I11" s="163" t="s">
        <v>8</v>
      </c>
      <c r="J11" s="164">
        <v>72.3</v>
      </c>
    </row>
    <row r="12" spans="1:10" ht="15.95" customHeight="1">
      <c r="A12" s="165">
        <v>1975</v>
      </c>
      <c r="B12" s="166">
        <v>38.200000000000003</v>
      </c>
      <c r="C12" s="166">
        <v>15.7</v>
      </c>
      <c r="D12" s="166">
        <v>2</v>
      </c>
      <c r="E12" s="166">
        <v>13</v>
      </c>
      <c r="F12" s="166">
        <v>0.3</v>
      </c>
      <c r="G12" s="166">
        <v>6.1</v>
      </c>
      <c r="H12" s="166" t="s">
        <v>8</v>
      </c>
      <c r="I12" s="166" t="s">
        <v>8</v>
      </c>
      <c r="J12" s="167">
        <v>75.400000000000006</v>
      </c>
    </row>
    <row r="13" spans="1:10" ht="15.95" customHeight="1">
      <c r="A13" s="162">
        <v>1976</v>
      </c>
      <c r="B13" s="163">
        <v>40.4</v>
      </c>
      <c r="C13" s="163">
        <v>17.8</v>
      </c>
      <c r="D13" s="163">
        <v>2.1</v>
      </c>
      <c r="E13" s="163">
        <v>14.8</v>
      </c>
      <c r="F13" s="163">
        <v>0.4</v>
      </c>
      <c r="G13" s="163">
        <v>6.4</v>
      </c>
      <c r="H13" s="163" t="s">
        <v>8</v>
      </c>
      <c r="I13" s="163" t="s">
        <v>8</v>
      </c>
      <c r="J13" s="164">
        <v>81.900000000000006</v>
      </c>
    </row>
    <row r="14" spans="1:10" ht="15.95" customHeight="1">
      <c r="A14" s="165">
        <v>1977</v>
      </c>
      <c r="B14" s="166">
        <v>42</v>
      </c>
      <c r="C14" s="166">
        <v>18.600000000000001</v>
      </c>
      <c r="D14" s="166">
        <v>2.1</v>
      </c>
      <c r="E14" s="166">
        <v>13.1</v>
      </c>
      <c r="F14" s="166">
        <v>0.3</v>
      </c>
      <c r="G14" s="166">
        <v>6.7</v>
      </c>
      <c r="H14" s="166" t="s">
        <v>8</v>
      </c>
      <c r="I14" s="166" t="s">
        <v>8</v>
      </c>
      <c r="J14" s="167">
        <v>82.7</v>
      </c>
    </row>
    <row r="15" spans="1:10" ht="15.95" customHeight="1">
      <c r="A15" s="162">
        <v>1978</v>
      </c>
      <c r="B15" s="163">
        <v>43.1</v>
      </c>
      <c r="C15" s="163">
        <v>18.100000000000001</v>
      </c>
      <c r="D15" s="163">
        <v>2.2000000000000002</v>
      </c>
      <c r="E15" s="163">
        <v>12.8</v>
      </c>
      <c r="F15" s="163">
        <v>0.3</v>
      </c>
      <c r="G15" s="163">
        <v>6.9</v>
      </c>
      <c r="H15" s="163" t="s">
        <v>8</v>
      </c>
      <c r="I15" s="163" t="s">
        <v>8</v>
      </c>
      <c r="J15" s="164">
        <v>83.5</v>
      </c>
    </row>
    <row r="16" spans="1:10" ht="15.95" customHeight="1">
      <c r="A16" s="165">
        <v>1979</v>
      </c>
      <c r="B16" s="166">
        <v>42.9</v>
      </c>
      <c r="C16" s="166">
        <v>18.8</v>
      </c>
      <c r="D16" s="166">
        <v>2.2999999999999998</v>
      </c>
      <c r="E16" s="166">
        <v>10.3</v>
      </c>
      <c r="F16" s="166">
        <v>0.4</v>
      </c>
      <c r="G16" s="166">
        <v>6.6</v>
      </c>
      <c r="H16" s="166" t="s">
        <v>8</v>
      </c>
      <c r="I16" s="166" t="s">
        <v>8</v>
      </c>
      <c r="J16" s="167">
        <v>81.2</v>
      </c>
    </row>
    <row r="17" spans="1:10" ht="15.95" customHeight="1">
      <c r="A17" s="162">
        <v>1980</v>
      </c>
      <c r="B17" s="163">
        <v>41.4</v>
      </c>
      <c r="C17" s="163">
        <v>17.2</v>
      </c>
      <c r="D17" s="163">
        <v>2.2999999999999998</v>
      </c>
      <c r="E17" s="163">
        <v>10</v>
      </c>
      <c r="F17" s="163">
        <v>0.7</v>
      </c>
      <c r="G17" s="163">
        <v>6.5</v>
      </c>
      <c r="H17" s="163" t="s">
        <v>8</v>
      </c>
      <c r="I17" s="163" t="s">
        <v>8</v>
      </c>
      <c r="J17" s="164">
        <v>78</v>
      </c>
    </row>
    <row r="18" spans="1:10" ht="15.95" customHeight="1">
      <c r="A18" s="165">
        <v>1981</v>
      </c>
      <c r="B18" s="166">
        <v>40.799999999999997</v>
      </c>
      <c r="C18" s="166">
        <v>16.7</v>
      </c>
      <c r="D18" s="166">
        <v>2.2999999999999998</v>
      </c>
      <c r="E18" s="166">
        <v>7.6</v>
      </c>
      <c r="F18" s="166">
        <v>0.5</v>
      </c>
      <c r="G18" s="166">
        <v>6.8</v>
      </c>
      <c r="H18" s="166" t="s">
        <v>8</v>
      </c>
      <c r="I18" s="166" t="s">
        <v>8</v>
      </c>
      <c r="J18" s="167">
        <v>74.599999999999994</v>
      </c>
    </row>
    <row r="19" spans="1:10" ht="15.95" customHeight="1">
      <c r="A19" s="162">
        <v>1982</v>
      </c>
      <c r="B19" s="163">
        <v>41.1</v>
      </c>
      <c r="C19" s="163">
        <v>16.5</v>
      </c>
      <c r="D19" s="163">
        <v>2.2999999999999998</v>
      </c>
      <c r="E19" s="163">
        <v>6.5</v>
      </c>
      <c r="F19" s="163">
        <v>0.6</v>
      </c>
      <c r="G19" s="163">
        <v>7</v>
      </c>
      <c r="H19" s="163" t="s">
        <v>8</v>
      </c>
      <c r="I19" s="163" t="s">
        <v>8</v>
      </c>
      <c r="J19" s="164">
        <v>74</v>
      </c>
    </row>
    <row r="20" spans="1:10" ht="15.95" customHeight="1">
      <c r="A20" s="165">
        <v>1983</v>
      </c>
      <c r="B20" s="166">
        <v>41.841944444444444</v>
      </c>
      <c r="C20" s="166">
        <v>19.158055555555556</v>
      </c>
      <c r="D20" s="166">
        <v>2.355</v>
      </c>
      <c r="E20" s="166">
        <v>6.503333333333333</v>
      </c>
      <c r="F20" s="166">
        <v>1.1030555555555555</v>
      </c>
      <c r="G20" s="166">
        <v>6.2938888888888886</v>
      </c>
      <c r="H20" s="166">
        <v>0.11527777777777777</v>
      </c>
      <c r="I20" s="166" t="s">
        <v>8</v>
      </c>
      <c r="J20" s="167">
        <v>77.370555555555555</v>
      </c>
    </row>
    <row r="21" spans="1:10" ht="15.95" customHeight="1">
      <c r="A21" s="162">
        <v>1984</v>
      </c>
      <c r="B21" s="163">
        <v>43.490555555555552</v>
      </c>
      <c r="C21" s="163">
        <v>20.156666666666666</v>
      </c>
      <c r="D21" s="163">
        <v>2.4619444444444443</v>
      </c>
      <c r="E21" s="163">
        <v>6.1380555555555558</v>
      </c>
      <c r="F21" s="163">
        <v>1.6225000000000001</v>
      </c>
      <c r="G21" s="163">
        <v>6.7125000000000004</v>
      </c>
      <c r="H21" s="163">
        <v>0.12805555555555553</v>
      </c>
      <c r="I21" s="163" t="s">
        <v>8</v>
      </c>
      <c r="J21" s="164">
        <v>80.71027777777779</v>
      </c>
    </row>
    <row r="22" spans="1:10" ht="15.95" customHeight="1">
      <c r="A22" s="165">
        <v>1985</v>
      </c>
      <c r="B22" s="166">
        <v>43.865833333333335</v>
      </c>
      <c r="C22" s="166">
        <v>20.838888888888889</v>
      </c>
      <c r="D22" s="166">
        <v>2.6188888888888888</v>
      </c>
      <c r="E22" s="166">
        <v>6.5858333333333334</v>
      </c>
      <c r="F22" s="166">
        <v>1.8172222222222221</v>
      </c>
      <c r="G22" s="166">
        <v>6.4138888888888888</v>
      </c>
      <c r="H22" s="166">
        <v>0.11527777777777777</v>
      </c>
      <c r="I22" s="166" t="s">
        <v>8</v>
      </c>
      <c r="J22" s="167">
        <v>82.255833333333328</v>
      </c>
    </row>
    <row r="23" spans="1:10" ht="15.95" customHeight="1">
      <c r="A23" s="162">
        <v>1986</v>
      </c>
      <c r="B23" s="163">
        <v>46.054722222222217</v>
      </c>
      <c r="C23" s="163">
        <v>20.897777777777776</v>
      </c>
      <c r="D23" s="163">
        <v>2.6150000000000002</v>
      </c>
      <c r="E23" s="163">
        <v>7.6102777777777773</v>
      </c>
      <c r="F23" s="163">
        <v>1.7413888888888889</v>
      </c>
      <c r="G23" s="163">
        <v>7.5944444444444441</v>
      </c>
      <c r="H23" s="163">
        <v>7.6666666666666675E-2</v>
      </c>
      <c r="I23" s="163" t="s">
        <v>8</v>
      </c>
      <c r="J23" s="164">
        <v>86.590277777777771</v>
      </c>
    </row>
    <row r="24" spans="1:10" ht="15.95" customHeight="1">
      <c r="A24" s="165">
        <v>1987</v>
      </c>
      <c r="B24" s="166">
        <v>47.93888888888889</v>
      </c>
      <c r="C24" s="166">
        <v>21.510833333333331</v>
      </c>
      <c r="D24" s="166">
        <v>2.6319444444444442</v>
      </c>
      <c r="E24" s="166">
        <v>9.3294444444444427</v>
      </c>
      <c r="F24" s="166">
        <v>1.2113888888888888</v>
      </c>
      <c r="G24" s="166">
        <v>8.0250000000000004</v>
      </c>
      <c r="H24" s="166">
        <v>6.3888888888888884E-2</v>
      </c>
      <c r="I24" s="166" t="s">
        <v>8</v>
      </c>
      <c r="J24" s="167">
        <v>90.711388888888891</v>
      </c>
    </row>
    <row r="25" spans="1:10" ht="15.95" customHeight="1">
      <c r="A25" s="162">
        <v>1988</v>
      </c>
      <c r="B25" s="163">
        <v>49.726944444444442</v>
      </c>
      <c r="C25" s="163">
        <v>22.657777777777778</v>
      </c>
      <c r="D25" s="163">
        <v>2.6080555555555556</v>
      </c>
      <c r="E25" s="163">
        <v>7.7922222222222217</v>
      </c>
      <c r="F25" s="163">
        <v>1.1355555555555554</v>
      </c>
      <c r="G25" s="163">
        <v>8.9152777777777779</v>
      </c>
      <c r="H25" s="163">
        <v>5.1111111111111107E-2</v>
      </c>
      <c r="I25" s="163" t="s">
        <v>8</v>
      </c>
      <c r="J25" s="164">
        <v>92.886944444444438</v>
      </c>
    </row>
    <row r="26" spans="1:10" ht="15.95" customHeight="1">
      <c r="A26" s="165">
        <v>1989</v>
      </c>
      <c r="B26" s="166">
        <v>51.532499999999999</v>
      </c>
      <c r="C26" s="166">
        <v>21.362500000000001</v>
      </c>
      <c r="D26" s="166">
        <v>2.5099999999999998</v>
      </c>
      <c r="E26" s="166">
        <v>7.9827777777777778</v>
      </c>
      <c r="F26" s="166">
        <v>1.0708333333333333</v>
      </c>
      <c r="G26" s="166">
        <v>9.8772222222222226</v>
      </c>
      <c r="H26" s="166">
        <v>3.8333333333333337E-2</v>
      </c>
      <c r="I26" s="166" t="s">
        <v>8</v>
      </c>
      <c r="J26" s="167">
        <v>94.374166666666667</v>
      </c>
    </row>
    <row r="27" spans="1:10" ht="15.95" customHeight="1">
      <c r="A27" s="162">
        <v>1990</v>
      </c>
      <c r="B27" s="163">
        <v>48.750277777777775</v>
      </c>
      <c r="C27" s="163">
        <v>21.233888888888899</v>
      </c>
      <c r="D27" s="163">
        <v>2.4750000000000001</v>
      </c>
      <c r="E27" s="163">
        <v>7.9127777777777775</v>
      </c>
      <c r="F27" s="163">
        <v>0.69222222222222218</v>
      </c>
      <c r="G27" s="163">
        <v>10.271111111111111</v>
      </c>
      <c r="H27" s="163">
        <v>2.5555555555555554E-2</v>
      </c>
      <c r="I27" s="163" t="s">
        <v>8</v>
      </c>
      <c r="J27" s="164">
        <v>91.360833333333332</v>
      </c>
    </row>
    <row r="28" spans="1:10" ht="15.95" customHeight="1">
      <c r="A28" s="165">
        <v>1991</v>
      </c>
      <c r="B28" s="166">
        <v>49.814444444444447</v>
      </c>
      <c r="C28" s="166">
        <v>19.603055555555553</v>
      </c>
      <c r="D28" s="166">
        <v>2.4030555555555555</v>
      </c>
      <c r="E28" s="166">
        <v>9.3541666666666661</v>
      </c>
      <c r="F28" s="166">
        <v>0.5625</v>
      </c>
      <c r="G28" s="166">
        <v>8.9566666666666652</v>
      </c>
      <c r="H28" s="166">
        <v>1.2777777777777777E-2</v>
      </c>
      <c r="I28" s="166" t="s">
        <v>8</v>
      </c>
      <c r="J28" s="167">
        <v>90.706666666666663</v>
      </c>
    </row>
    <row r="29" spans="1:10" ht="15.95" customHeight="1">
      <c r="A29" s="162">
        <v>1992</v>
      </c>
      <c r="B29" s="163">
        <v>50.922222222222217</v>
      </c>
      <c r="C29" s="163">
        <v>19.029722222222222</v>
      </c>
      <c r="D29" s="163">
        <v>2.4719444444444445</v>
      </c>
      <c r="E29" s="163">
        <v>10.664166666666667</v>
      </c>
      <c r="F29" s="163">
        <v>0.48666666666666664</v>
      </c>
      <c r="G29" s="163">
        <v>9.544722222222223</v>
      </c>
      <c r="H29" s="163">
        <v>2.361111111111111E-2</v>
      </c>
      <c r="I29" s="163" t="s">
        <v>8</v>
      </c>
      <c r="J29" s="164">
        <v>93.143055555555534</v>
      </c>
    </row>
    <row r="30" spans="1:10" ht="15.95" customHeight="1">
      <c r="A30" s="165">
        <v>1993</v>
      </c>
      <c r="B30" s="166">
        <v>48.392499999999998</v>
      </c>
      <c r="C30" s="166">
        <v>19.138055555555553</v>
      </c>
      <c r="D30" s="166">
        <v>2.34</v>
      </c>
      <c r="E30" s="166">
        <v>10.701666666666666</v>
      </c>
      <c r="F30" s="166">
        <v>0.30277777777777776</v>
      </c>
      <c r="G30" s="166">
        <v>9.6663888888888891</v>
      </c>
      <c r="H30" s="166">
        <v>3.2222222222222222E-2</v>
      </c>
      <c r="I30" s="166" t="s">
        <v>8</v>
      </c>
      <c r="J30" s="167">
        <v>90.573611111111106</v>
      </c>
    </row>
    <row r="31" spans="1:10" ht="15.95" customHeight="1">
      <c r="A31" s="162">
        <v>1994</v>
      </c>
      <c r="B31" s="163">
        <v>48.950555555555553</v>
      </c>
      <c r="C31" s="163">
        <v>20.18611111111111</v>
      </c>
      <c r="D31" s="163">
        <v>2.4688888888888885</v>
      </c>
      <c r="E31" s="163">
        <v>12.614722222222223</v>
      </c>
      <c r="F31" s="163">
        <v>0.21638888888888888</v>
      </c>
      <c r="G31" s="163">
        <v>9.7916666666666661</v>
      </c>
      <c r="H31" s="163">
        <v>2.2499999999999999E-2</v>
      </c>
      <c r="I31" s="163" t="s">
        <v>8</v>
      </c>
      <c r="J31" s="164">
        <v>94.250833333333318</v>
      </c>
    </row>
    <row r="32" spans="1:10" ht="15.95" customHeight="1">
      <c r="A32" s="165">
        <v>1995</v>
      </c>
      <c r="B32" s="166">
        <v>49.910277777777772</v>
      </c>
      <c r="C32" s="166">
        <v>20.789166666666667</v>
      </c>
      <c r="D32" s="166">
        <v>2.7180555555555554</v>
      </c>
      <c r="E32" s="166">
        <v>12.403333333333332</v>
      </c>
      <c r="F32" s="166">
        <v>0.19472222222222224</v>
      </c>
      <c r="G32" s="166">
        <v>9.8674999999999997</v>
      </c>
      <c r="H32" s="166">
        <v>3.2222222222222222E-2</v>
      </c>
      <c r="I32" s="166" t="s">
        <v>8</v>
      </c>
      <c r="J32" s="167">
        <v>95.915277777777774</v>
      </c>
    </row>
    <row r="33" spans="1:11" ht="15.95" customHeight="1">
      <c r="A33" s="162">
        <v>1996</v>
      </c>
      <c r="B33" s="163">
        <v>49.334444444444443</v>
      </c>
      <c r="C33" s="163">
        <v>21.2</v>
      </c>
      <c r="D33" s="163">
        <v>3.0680555555555555</v>
      </c>
      <c r="E33" s="163">
        <v>13.138611111111111</v>
      </c>
      <c r="F33" s="163">
        <v>0.11888888888888889</v>
      </c>
      <c r="G33" s="163">
        <v>9.8427777777777781</v>
      </c>
      <c r="H33" s="163">
        <v>0</v>
      </c>
      <c r="I33" s="163" t="s">
        <v>8</v>
      </c>
      <c r="J33" s="164">
        <v>96.702777777777783</v>
      </c>
    </row>
    <row r="34" spans="1:11" ht="15.95" customHeight="1">
      <c r="A34" s="165">
        <v>1997</v>
      </c>
      <c r="B34" s="166">
        <v>48.322777777777773</v>
      </c>
      <c r="C34" s="166">
        <v>21.6</v>
      </c>
      <c r="D34" s="166">
        <v>2.9538888888888888</v>
      </c>
      <c r="E34" s="166">
        <v>15.584444444444443</v>
      </c>
      <c r="F34" s="166">
        <v>0.35694444444444445</v>
      </c>
      <c r="G34" s="166">
        <v>10.138888888888889</v>
      </c>
      <c r="H34" s="166">
        <v>7.7777777777777765E-2</v>
      </c>
      <c r="I34" s="166" t="s">
        <v>8</v>
      </c>
      <c r="J34" s="167">
        <v>99.1</v>
      </c>
    </row>
    <row r="35" spans="1:11" ht="15.95" customHeight="1">
      <c r="A35" s="162">
        <v>1998</v>
      </c>
      <c r="B35" s="163">
        <v>47.023055555555558</v>
      </c>
      <c r="C35" s="163">
        <v>26.5</v>
      </c>
      <c r="D35" s="163">
        <v>2.7788888888888885</v>
      </c>
      <c r="E35" s="163">
        <v>17.782499999999999</v>
      </c>
      <c r="F35" s="163">
        <v>0.42194444444444446</v>
      </c>
      <c r="G35" s="163">
        <v>9.6322222222222234</v>
      </c>
      <c r="H35" s="163">
        <v>3.8888888888888883E-2</v>
      </c>
      <c r="I35" s="163" t="s">
        <v>8</v>
      </c>
      <c r="J35" s="164">
        <v>104.17750000000001</v>
      </c>
    </row>
    <row r="36" spans="1:11" ht="15.95" customHeight="1">
      <c r="A36" s="165">
        <v>1999</v>
      </c>
      <c r="B36" s="166">
        <v>47.228611111111107</v>
      </c>
      <c r="C36" s="166">
        <v>27</v>
      </c>
      <c r="D36" s="166">
        <v>3.016111111111111</v>
      </c>
      <c r="E36" s="166">
        <v>17.37</v>
      </c>
      <c r="F36" s="166">
        <v>0.4433333333333333</v>
      </c>
      <c r="G36" s="166">
        <v>9.7108333333333334</v>
      </c>
      <c r="H36" s="166">
        <v>4.3611111111111107E-2</v>
      </c>
      <c r="I36" s="166">
        <v>9.3888888888888883E-2</v>
      </c>
      <c r="J36" s="167">
        <v>104.90638888888887</v>
      </c>
    </row>
    <row r="37" spans="1:11" ht="15.95" customHeight="1">
      <c r="A37" s="162">
        <v>2000</v>
      </c>
      <c r="B37" s="163">
        <v>46.534444444444446</v>
      </c>
      <c r="C37" s="163">
        <v>26.1</v>
      </c>
      <c r="D37" s="163">
        <v>3.1949999999999998</v>
      </c>
      <c r="E37" s="163">
        <v>16.873888888888885</v>
      </c>
      <c r="F37" s="163">
        <v>0.44611111111111107</v>
      </c>
      <c r="G37" s="163">
        <v>10.832777777777777</v>
      </c>
      <c r="H37" s="163">
        <v>0.125</v>
      </c>
      <c r="I37" s="163">
        <v>0.25688353333333336</v>
      </c>
      <c r="J37" s="164">
        <v>104.36410575555556</v>
      </c>
    </row>
    <row r="38" spans="1:11" ht="15.95" customHeight="1">
      <c r="A38" s="165">
        <v>2001</v>
      </c>
      <c r="B38" s="166">
        <v>48.4498378272</v>
      </c>
      <c r="C38" s="166">
        <v>26.642777777777777</v>
      </c>
      <c r="D38" s="166">
        <v>2.8630555555555555</v>
      </c>
      <c r="E38" s="166">
        <v>16.156944444444445</v>
      </c>
      <c r="F38" s="166">
        <v>0.48499999999999999</v>
      </c>
      <c r="G38" s="166">
        <v>10.183888888888889</v>
      </c>
      <c r="H38" s="166">
        <v>0.12666666666666665</v>
      </c>
      <c r="I38" s="166">
        <v>0.34079189999999998</v>
      </c>
      <c r="J38" s="167">
        <v>105.24896306053334</v>
      </c>
    </row>
    <row r="39" spans="1:11" ht="15.95" customHeight="1">
      <c r="A39" s="162">
        <v>2002</v>
      </c>
      <c r="B39" s="163">
        <v>48.8823410352</v>
      </c>
      <c r="C39" s="163">
        <v>30.269166666666663</v>
      </c>
      <c r="D39" s="163">
        <v>2.8680555555555558</v>
      </c>
      <c r="E39" s="163">
        <v>14.253333333333332</v>
      </c>
      <c r="F39" s="163">
        <v>0.51611111111111108</v>
      </c>
      <c r="G39" s="163">
        <v>9.2994444444444433</v>
      </c>
      <c r="H39" s="163">
        <v>0.14583333333333331</v>
      </c>
      <c r="I39" s="163">
        <v>0.58026613333333332</v>
      </c>
      <c r="J39" s="164">
        <v>106.81455161297778</v>
      </c>
    </row>
    <row r="40" spans="1:11" ht="15.95" customHeight="1">
      <c r="A40" s="165">
        <v>2003</v>
      </c>
      <c r="B40" s="166">
        <v>48.563688734399996</v>
      </c>
      <c r="C40" s="166">
        <v>31.5</v>
      </c>
      <c r="D40" s="166">
        <v>2.8388888888888886</v>
      </c>
      <c r="E40" s="166">
        <v>19.154166666666669</v>
      </c>
      <c r="F40" s="166">
        <v>0.7844444444444445</v>
      </c>
      <c r="G40" s="166">
        <v>9.0311111111111106</v>
      </c>
      <c r="H40" s="166">
        <v>0.20611111111111108</v>
      </c>
      <c r="I40" s="166">
        <v>1.0401138333333333</v>
      </c>
      <c r="J40" s="181">
        <v>113.11852478995556</v>
      </c>
    </row>
    <row r="41" spans="1:11" ht="15.95" customHeight="1">
      <c r="A41" s="162">
        <v>2004</v>
      </c>
      <c r="B41" s="163">
        <v>47.067057599999998</v>
      </c>
      <c r="C41" s="163">
        <v>34.5</v>
      </c>
      <c r="D41" s="163">
        <v>3</v>
      </c>
      <c r="E41" s="163">
        <v>22.5</v>
      </c>
      <c r="F41" s="163">
        <v>0.8</v>
      </c>
      <c r="G41" s="163">
        <v>10.1</v>
      </c>
      <c r="H41" s="163">
        <v>0.2</v>
      </c>
      <c r="I41" s="163">
        <v>1.748634</v>
      </c>
      <c r="J41" s="880">
        <v>119.91569159999999</v>
      </c>
    </row>
    <row r="42" spans="1:11" ht="15.95" customHeight="1">
      <c r="A42" s="165">
        <v>2005</v>
      </c>
      <c r="B42" s="166">
        <v>46.472840520000005</v>
      </c>
      <c r="C42" s="166">
        <v>36.448333333333338</v>
      </c>
      <c r="D42" s="166">
        <v>2.8188888888888886</v>
      </c>
      <c r="E42" s="166">
        <v>23.003055555555555</v>
      </c>
      <c r="F42" s="166">
        <v>0.79583333333333328</v>
      </c>
      <c r="G42" s="166">
        <v>10.345555555555555</v>
      </c>
      <c r="H42" s="166">
        <v>0.22750000000000001</v>
      </c>
      <c r="I42" s="166">
        <v>1.9358978</v>
      </c>
      <c r="J42" s="881">
        <v>121.9</v>
      </c>
      <c r="K42" s="549"/>
    </row>
    <row r="43" spans="1:11" ht="15.95" customHeight="1">
      <c r="A43" s="420">
        <v>2006</v>
      </c>
      <c r="B43" s="421">
        <v>45.231111111111112</v>
      </c>
      <c r="C43" s="421">
        <v>37.130070222222216</v>
      </c>
      <c r="D43" s="421">
        <v>2.8849999999999998</v>
      </c>
      <c r="E43" s="421">
        <v>24.723055555555554</v>
      </c>
      <c r="F43" s="421">
        <v>0.62805555555555559</v>
      </c>
      <c r="G43" s="421">
        <v>10.637777777777778</v>
      </c>
      <c r="H43" s="421">
        <v>0.27944444444444444</v>
      </c>
      <c r="I43" s="421">
        <v>2.7287215000000002</v>
      </c>
      <c r="J43" s="882">
        <v>124.23805555555556</v>
      </c>
      <c r="K43" s="549"/>
    </row>
    <row r="44" spans="1:11" ht="15.95" customHeight="1">
      <c r="A44" s="165">
        <v>2007</v>
      </c>
      <c r="B44" s="166">
        <v>44.45344444444445</v>
      </c>
      <c r="C44" s="166">
        <v>38.699166666666663</v>
      </c>
      <c r="D44" s="166">
        <v>2.8619444444444442</v>
      </c>
      <c r="E44" s="166">
        <v>24.587222222222223</v>
      </c>
      <c r="F44" s="166">
        <v>0.52861111111111103</v>
      </c>
      <c r="G44" s="166">
        <v>11.296388888888888</v>
      </c>
      <c r="H44" s="166">
        <v>0.27861111111111109</v>
      </c>
      <c r="I44" s="166">
        <v>3.615911633333333</v>
      </c>
      <c r="J44" s="167">
        <v>126.3213005222222</v>
      </c>
      <c r="K44" s="549"/>
    </row>
    <row r="45" spans="1:11" ht="15.95" customHeight="1">
      <c r="A45" s="162">
        <v>2008</v>
      </c>
      <c r="B45" s="163">
        <v>41.765555555555558</v>
      </c>
      <c r="C45" s="163">
        <v>39.193888888888893</v>
      </c>
      <c r="D45" s="163">
        <v>2.7438888888888888</v>
      </c>
      <c r="E45" s="163">
        <v>24.182222222222222</v>
      </c>
      <c r="F45" s="163">
        <v>0.44555555555555554</v>
      </c>
      <c r="G45" s="163">
        <v>11.628055555555555</v>
      </c>
      <c r="H45" s="163">
        <v>0.29805555555555552</v>
      </c>
      <c r="I45" s="163">
        <v>4.4000000000000004</v>
      </c>
      <c r="J45" s="880">
        <v>124.6</v>
      </c>
    </row>
    <row r="46" spans="1:11" ht="15.95" customHeight="1">
      <c r="A46" s="168">
        <v>2009</v>
      </c>
      <c r="B46" s="169">
        <v>41.2</v>
      </c>
      <c r="C46" s="169">
        <v>37.318106550000003</v>
      </c>
      <c r="D46" s="169">
        <v>2.4369444444444444</v>
      </c>
      <c r="E46" s="169">
        <v>25.171944444444446</v>
      </c>
      <c r="F46" s="169">
        <v>0.9769444444444445</v>
      </c>
      <c r="G46" s="169">
        <v>10.569600000000001</v>
      </c>
      <c r="H46" s="169">
        <v>0.30916666666666665</v>
      </c>
      <c r="I46" s="169">
        <v>4.601419766666667</v>
      </c>
      <c r="J46" s="883">
        <v>122.59641976666667</v>
      </c>
      <c r="K46" s="549"/>
    </row>
    <row r="47" spans="1:11" ht="15.95" customHeight="1">
      <c r="A47" s="162">
        <v>2010</v>
      </c>
      <c r="B47" s="163">
        <v>38.700000000000003</v>
      </c>
      <c r="C47" s="163">
        <v>40.856614949855185</v>
      </c>
      <c r="D47" s="163">
        <v>2.4</v>
      </c>
      <c r="E47" s="163">
        <v>23.3</v>
      </c>
      <c r="F47" s="163">
        <v>1.7</v>
      </c>
      <c r="G47" s="163">
        <v>10.3</v>
      </c>
      <c r="H47" s="163">
        <v>0.38223388888888887</v>
      </c>
      <c r="I47" s="163">
        <v>5</v>
      </c>
      <c r="J47" s="882">
        <v>122.7</v>
      </c>
      <c r="K47" s="549"/>
    </row>
    <row r="48" spans="1:11" ht="15.95" customHeight="1">
      <c r="A48" s="165">
        <v>2011</v>
      </c>
      <c r="B48" s="166">
        <v>35.9</v>
      </c>
      <c r="C48" s="166">
        <v>42.2</v>
      </c>
      <c r="D48" s="166">
        <v>2.6</v>
      </c>
      <c r="E48" s="166">
        <v>20.399999999999999</v>
      </c>
      <c r="F48" s="166">
        <v>0.9</v>
      </c>
      <c r="G48" s="166">
        <v>11.1</v>
      </c>
      <c r="H48" s="166">
        <v>0.4</v>
      </c>
      <c r="I48" s="166">
        <v>5.9</v>
      </c>
      <c r="J48" s="181">
        <v>119.5</v>
      </c>
    </row>
    <row r="49" spans="1:10" ht="15.95" customHeight="1">
      <c r="B49" s="170"/>
      <c r="C49" s="170"/>
    </row>
    <row r="50" spans="1:10" ht="15.95" customHeight="1">
      <c r="A50" s="170" t="s">
        <v>355</v>
      </c>
      <c r="B50" s="170"/>
      <c r="C50" s="170"/>
      <c r="I50" s="161"/>
      <c r="J50" s="161"/>
    </row>
    <row r="51" spans="1:10" ht="15.95" customHeight="1">
      <c r="A51" s="170" t="s">
        <v>438</v>
      </c>
      <c r="D51" s="161"/>
      <c r="E51" s="161"/>
      <c r="F51" s="161"/>
      <c r="G51" s="161"/>
      <c r="H51" s="161"/>
      <c r="I51" s="161"/>
      <c r="J51" s="161"/>
    </row>
    <row r="52" spans="1:10">
      <c r="A52" s="170"/>
      <c r="D52" s="161"/>
      <c r="E52" s="161"/>
      <c r="F52" s="161"/>
      <c r="G52" s="161"/>
      <c r="H52" s="161"/>
      <c r="I52" s="161"/>
      <c r="J52" s="161"/>
    </row>
  </sheetData>
  <pageMargins left="0.70866141732283472" right="0.70866141732283472" top="0.74803149606299213" bottom="0.74803149606299213" header="0.31496062992125984" footer="0.31496062992125984"/>
  <pageSetup paperSize="9" scale="37" orientation="portrait" r:id="rId1"/>
  <headerFooter>
    <oddHeader>&amp;L&amp;G</oddHead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Normal="100" workbookViewId="0"/>
  </sheetViews>
  <sheetFormatPr defaultRowHeight="12.75"/>
  <cols>
    <col min="1" max="1" width="5.7109375" style="161" customWidth="1"/>
    <col min="2" max="5" width="10.7109375" style="161" customWidth="1"/>
    <col min="6" max="16384" width="9.140625" style="161"/>
  </cols>
  <sheetData>
    <row r="1" spans="1:10" ht="15.95" customHeight="1"/>
    <row r="2" spans="1:10" ht="15.95" customHeight="1"/>
    <row r="3" spans="1:10" ht="15.95" customHeight="1">
      <c r="A3" s="173" t="s">
        <v>275</v>
      </c>
      <c r="B3" s="174"/>
      <c r="C3" s="174"/>
      <c r="D3" s="174"/>
      <c r="E3" s="174"/>
      <c r="F3" s="174"/>
      <c r="G3" s="174"/>
      <c r="H3" s="174"/>
      <c r="I3" s="174"/>
      <c r="J3" s="174"/>
    </row>
    <row r="4" spans="1:10" s="534" customFormat="1" ht="15.95" customHeight="1">
      <c r="A4" s="821" t="s">
        <v>237</v>
      </c>
    </row>
    <row r="5" spans="1:10" s="534" customFormat="1" ht="15.95" customHeight="1">
      <c r="A5" s="535"/>
    </row>
    <row r="6" spans="1:10" ht="15.95" customHeight="1">
      <c r="A6" s="177" t="s">
        <v>6</v>
      </c>
      <c r="B6" s="176" t="s">
        <v>3</v>
      </c>
      <c r="C6" s="176" t="s">
        <v>4</v>
      </c>
      <c r="D6" s="176" t="s">
        <v>162</v>
      </c>
      <c r="E6" s="177" t="s">
        <v>30</v>
      </c>
      <c r="F6" s="174"/>
      <c r="G6" s="174"/>
      <c r="H6" s="174"/>
      <c r="I6" s="174"/>
      <c r="J6" s="174"/>
    </row>
    <row r="7" spans="1:10" ht="15.95" customHeight="1">
      <c r="A7" s="488">
        <v>2000</v>
      </c>
      <c r="B7" s="178">
        <v>0.15534699999999999</v>
      </c>
      <c r="C7" s="178">
        <v>4.5163200000000008E-2</v>
      </c>
      <c r="D7" s="178">
        <v>0</v>
      </c>
      <c r="E7" s="179">
        <v>0.25688353333333336</v>
      </c>
      <c r="F7" s="174"/>
      <c r="G7" s="542"/>
      <c r="H7" s="542"/>
      <c r="I7" s="543"/>
      <c r="J7" s="545"/>
    </row>
    <row r="8" spans="1:10" ht="15.95" customHeight="1">
      <c r="A8" s="489">
        <v>2001</v>
      </c>
      <c r="B8" s="180">
        <v>0.2478708</v>
      </c>
      <c r="C8" s="180">
        <v>5.8229100000000006E-2</v>
      </c>
      <c r="D8" s="180">
        <v>3.4692000000000001E-2</v>
      </c>
      <c r="E8" s="181">
        <v>0.34079189999999998</v>
      </c>
      <c r="F8" s="174"/>
      <c r="G8" s="542"/>
      <c r="H8" s="542"/>
      <c r="I8" s="542"/>
      <c r="J8" s="545"/>
    </row>
    <row r="9" spans="1:10" ht="15.95" customHeight="1">
      <c r="A9" s="488">
        <v>2002</v>
      </c>
      <c r="B9" s="178">
        <v>0.4</v>
      </c>
      <c r="C9" s="178">
        <v>8.5602499999999998E-2</v>
      </c>
      <c r="D9" s="178">
        <v>4.321333333333334E-2</v>
      </c>
      <c r="E9" s="179">
        <v>0.58026613333333332</v>
      </c>
      <c r="F9" s="174"/>
      <c r="G9" s="546"/>
      <c r="H9" s="542"/>
      <c r="I9" s="542"/>
      <c r="J9" s="545"/>
    </row>
    <row r="10" spans="1:10" ht="15.95" customHeight="1">
      <c r="A10" s="489">
        <v>2003</v>
      </c>
      <c r="B10" s="180">
        <v>0.88240399999999997</v>
      </c>
      <c r="C10" s="180">
        <v>0.10752450000000001</v>
      </c>
      <c r="D10" s="180">
        <v>0</v>
      </c>
      <c r="E10" s="181">
        <v>1.0401138333333333</v>
      </c>
      <c r="F10" s="174"/>
      <c r="G10" s="542"/>
      <c r="H10" s="542"/>
      <c r="I10" s="543"/>
      <c r="J10" s="545"/>
    </row>
    <row r="11" spans="1:10" ht="15.95" customHeight="1">
      <c r="A11" s="488">
        <v>2004</v>
      </c>
      <c r="B11" s="178">
        <v>1.5369676999999999</v>
      </c>
      <c r="C11" s="178">
        <v>0.12531430000000002</v>
      </c>
      <c r="D11" s="178">
        <v>8.6352000000000012E-2</v>
      </c>
      <c r="E11" s="179">
        <v>1.748634</v>
      </c>
      <c r="F11" s="174"/>
      <c r="G11" s="542"/>
      <c r="H11" s="542"/>
      <c r="I11" s="542"/>
      <c r="J11" s="545"/>
    </row>
    <row r="12" spans="1:10" ht="15.95" customHeight="1">
      <c r="A12" s="489">
        <v>2005</v>
      </c>
      <c r="B12" s="180">
        <v>1.6803318</v>
      </c>
      <c r="C12" s="180">
        <v>0.156558</v>
      </c>
      <c r="D12" s="180">
        <v>9.9008000000000013E-2</v>
      </c>
      <c r="E12" s="181">
        <v>1.9358978</v>
      </c>
      <c r="F12" s="174"/>
      <c r="G12" s="542"/>
      <c r="H12" s="542"/>
      <c r="I12" s="542"/>
      <c r="J12" s="545"/>
    </row>
    <row r="13" spans="1:10" ht="15.95" customHeight="1">
      <c r="A13" s="488">
        <v>2006</v>
      </c>
      <c r="B13" s="178">
        <v>1.8879999999999999</v>
      </c>
      <c r="C13" s="178">
        <v>0.23004520000000001</v>
      </c>
      <c r="D13" s="178">
        <v>0.59733333333333327</v>
      </c>
      <c r="E13" s="179">
        <v>2.7153785333333333</v>
      </c>
      <c r="F13" s="174"/>
      <c r="G13" s="542"/>
      <c r="H13" s="542"/>
      <c r="I13" s="542"/>
      <c r="J13" s="545"/>
    </row>
    <row r="14" spans="1:10" ht="15.95" customHeight="1">
      <c r="A14" s="489">
        <v>2007</v>
      </c>
      <c r="B14" s="180">
        <v>2.1194982999999996</v>
      </c>
      <c r="C14" s="180">
        <v>0.27600000000000002</v>
      </c>
      <c r="D14" s="180">
        <v>1.2170000000000001</v>
      </c>
      <c r="E14" s="181">
        <v>3.6124982999999999</v>
      </c>
      <c r="F14" s="174"/>
      <c r="G14" s="544"/>
      <c r="H14" s="544"/>
      <c r="I14" s="544"/>
      <c r="J14" s="547"/>
    </row>
    <row r="15" spans="1:10" ht="15.95" customHeight="1">
      <c r="A15" s="488">
        <v>2008</v>
      </c>
      <c r="B15" s="178">
        <v>2.4884547999999995</v>
      </c>
      <c r="C15" s="178">
        <v>0.32727777777777778</v>
      </c>
      <c r="D15" s="178">
        <v>1.5365653333333336</v>
      </c>
      <c r="E15" s="179">
        <v>4.3522979111111111</v>
      </c>
      <c r="F15" s="174"/>
      <c r="G15" s="544"/>
      <c r="H15" s="544"/>
      <c r="I15" s="544"/>
      <c r="J15" s="547"/>
    </row>
    <row r="16" spans="1:10" ht="15.95" customHeight="1">
      <c r="A16" s="490">
        <v>2009</v>
      </c>
      <c r="B16" s="182">
        <v>2.3097024999999998</v>
      </c>
      <c r="C16" s="182">
        <v>0.40960743694444435</v>
      </c>
      <c r="D16" s="182">
        <v>1.9175520000000001</v>
      </c>
      <c r="E16" s="183">
        <v>4.6368619369444444</v>
      </c>
      <c r="F16" s="174"/>
      <c r="G16" s="544"/>
      <c r="H16" s="544"/>
      <c r="I16" s="544"/>
      <c r="J16" s="547"/>
    </row>
    <row r="17" spans="1:10" ht="15.95" customHeight="1">
      <c r="A17" s="488">
        <v>2010</v>
      </c>
      <c r="B17" s="178">
        <v>2.2999999999999998</v>
      </c>
      <c r="C17" s="178">
        <v>0.5737258999999999</v>
      </c>
      <c r="D17" s="178">
        <v>2.0560645277777776</v>
      </c>
      <c r="E17" s="179">
        <v>4.9916430277777764</v>
      </c>
      <c r="F17" s="449"/>
      <c r="G17" s="546"/>
      <c r="H17" s="542"/>
      <c r="I17" s="542"/>
      <c r="J17" s="545"/>
    </row>
    <row r="18" spans="1:10" ht="15.95" customHeight="1">
      <c r="A18" s="489">
        <v>2011</v>
      </c>
      <c r="B18" s="449">
        <v>2.4779999999999998</v>
      </c>
      <c r="C18" s="449">
        <v>0.72871315959999994</v>
      </c>
      <c r="D18" s="449">
        <v>2.7</v>
      </c>
      <c r="E18" s="181">
        <v>5.9</v>
      </c>
      <c r="F18" s="449"/>
      <c r="G18" s="546"/>
      <c r="H18" s="546"/>
      <c r="I18" s="543"/>
      <c r="J18" s="548"/>
    </row>
    <row r="19" spans="1:10" ht="15.95" customHeight="1">
      <c r="A19" s="488">
        <v>2012</v>
      </c>
      <c r="B19" s="178">
        <v>2.4</v>
      </c>
      <c r="C19" s="178">
        <v>0.8</v>
      </c>
      <c r="D19" s="178">
        <v>3.7</v>
      </c>
      <c r="E19" s="179">
        <v>6.9</v>
      </c>
      <c r="F19" s="174"/>
      <c r="G19" s="174"/>
      <c r="H19" s="174"/>
      <c r="I19" s="174"/>
      <c r="J19" s="174"/>
    </row>
    <row r="20" spans="1:10" ht="15.95" customHeight="1">
      <c r="B20" s="174"/>
      <c r="C20" s="174"/>
      <c r="D20" s="174"/>
      <c r="E20" s="174"/>
    </row>
    <row r="21" spans="1:10" ht="15.95" customHeight="1">
      <c r="A21" s="184" t="s">
        <v>417</v>
      </c>
      <c r="B21" s="409"/>
      <c r="C21" s="170"/>
      <c r="D21" s="171"/>
      <c r="E21" s="171"/>
      <c r="F21" s="171"/>
      <c r="G21" s="171"/>
      <c r="H21" s="171"/>
      <c r="I21" s="171"/>
      <c r="J21" s="171"/>
    </row>
    <row r="24" spans="1:10">
      <c r="D24" s="422"/>
    </row>
  </sheetData>
  <pageMargins left="0.70866141732283472" right="0.70866141732283472" top="0.74803149606299213" bottom="0.74803149606299213" header="0.31496062992125984" footer="0.31496062992125984"/>
  <pageSetup paperSize="9" scale="95" orientation="portrait" r:id="rId1"/>
  <headerFooter>
    <oddHeader>&amp;L&amp;G</oddHead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zoomScaleNormal="100" workbookViewId="0"/>
  </sheetViews>
  <sheetFormatPr defaultRowHeight="12.75"/>
  <cols>
    <col min="1" max="1" width="5.7109375" style="218" customWidth="1"/>
    <col min="2" max="4" width="18.7109375" style="218" customWidth="1"/>
    <col min="5" max="16384" width="9.140625" style="218"/>
  </cols>
  <sheetData>
    <row r="1" spans="1:8" ht="15.95" customHeight="1"/>
    <row r="2" spans="1:8" ht="15.95" customHeight="1"/>
    <row r="3" spans="1:8" ht="15.95" customHeight="1">
      <c r="A3" s="720" t="s">
        <v>276</v>
      </c>
      <c r="B3" s="720"/>
      <c r="C3" s="720"/>
      <c r="D3" s="330"/>
      <c r="E3" s="330"/>
      <c r="F3" s="330"/>
      <c r="G3" s="330"/>
      <c r="H3" s="330"/>
    </row>
    <row r="4" spans="1:8" s="532" customFormat="1" ht="15.95" customHeight="1">
      <c r="A4" s="720" t="s">
        <v>189</v>
      </c>
      <c r="B4" s="531"/>
      <c r="C4" s="531"/>
      <c r="D4" s="531"/>
      <c r="E4" s="531"/>
      <c r="F4" s="531"/>
      <c r="G4" s="531"/>
      <c r="H4" s="531"/>
    </row>
    <row r="5" spans="1:8" ht="15.95" customHeight="1"/>
    <row r="6" spans="1:8" s="331" customFormat="1" ht="15.95" customHeight="1">
      <c r="A6" s="320" t="s">
        <v>6</v>
      </c>
      <c r="B6" s="328" t="s">
        <v>135</v>
      </c>
      <c r="C6" s="328" t="s">
        <v>136</v>
      </c>
      <c r="D6" s="321" t="s">
        <v>238</v>
      </c>
    </row>
    <row r="7" spans="1:8" s="331" customFormat="1" ht="15.95" customHeight="1">
      <c r="A7" s="592">
        <v>1980</v>
      </c>
      <c r="B7" s="593">
        <v>9.0489599999999992</v>
      </c>
      <c r="C7" s="593">
        <v>4.6501599999999996</v>
      </c>
      <c r="D7" s="596"/>
    </row>
    <row r="8" spans="1:8" s="331" customFormat="1" ht="15.95" customHeight="1">
      <c r="A8" s="590">
        <v>1981</v>
      </c>
      <c r="B8" s="591">
        <v>9.7539339875111501</v>
      </c>
      <c r="C8" s="591">
        <v>5.1572524531668158</v>
      </c>
      <c r="D8" s="597"/>
    </row>
    <row r="9" spans="1:8" s="331" customFormat="1" ht="15.95" customHeight="1">
      <c r="A9" s="592">
        <v>1982</v>
      </c>
      <c r="B9" s="593">
        <v>9.965587510271158</v>
      </c>
      <c r="C9" s="593">
        <v>6.0154971240755959</v>
      </c>
      <c r="D9" s="596"/>
    </row>
    <row r="10" spans="1:8" s="331" customFormat="1" ht="15.95" customHeight="1">
      <c r="A10" s="590">
        <v>1983</v>
      </c>
      <c r="B10" s="591">
        <v>9.6439969834087478</v>
      </c>
      <c r="C10" s="591">
        <v>5.9712217194570139</v>
      </c>
      <c r="D10" s="597"/>
    </row>
    <row r="11" spans="1:8" s="331" customFormat="1" ht="15.95" customHeight="1">
      <c r="A11" s="592">
        <v>1984</v>
      </c>
      <c r="B11" s="593">
        <v>9.0837150837988823</v>
      </c>
      <c r="C11" s="593">
        <v>6.2532821229050279</v>
      </c>
      <c r="D11" s="596"/>
    </row>
    <row r="12" spans="1:8" s="331" customFormat="1" ht="15.95" customHeight="1">
      <c r="A12" s="590">
        <v>1985</v>
      </c>
      <c r="B12" s="591">
        <v>9.3361118335500652</v>
      </c>
      <c r="C12" s="591">
        <v>6.2308842652795828</v>
      </c>
      <c r="D12" s="597"/>
    </row>
    <row r="13" spans="1:8" s="331" customFormat="1" ht="15.95" customHeight="1">
      <c r="A13" s="592">
        <v>1986</v>
      </c>
      <c r="B13" s="593">
        <v>7.8599001871490941</v>
      </c>
      <c r="C13" s="593">
        <v>4.5081721771678094</v>
      </c>
      <c r="D13" s="596"/>
    </row>
    <row r="14" spans="1:8" s="331" customFormat="1" ht="15.95" customHeight="1">
      <c r="A14" s="590">
        <v>1987</v>
      </c>
      <c r="B14" s="591">
        <v>7.5633772455089812</v>
      </c>
      <c r="C14" s="591">
        <v>4.8352934131736527</v>
      </c>
      <c r="D14" s="597"/>
    </row>
    <row r="15" spans="1:8" s="331" customFormat="1" ht="15.95" customHeight="1">
      <c r="A15" s="592">
        <v>1988</v>
      </c>
      <c r="B15" s="593">
        <v>7.6105036785512166</v>
      </c>
      <c r="C15" s="593">
        <v>4.7476740237691004</v>
      </c>
      <c r="D15" s="596"/>
    </row>
    <row r="16" spans="1:8" s="331" customFormat="1" ht="15.95" customHeight="1">
      <c r="A16" s="590">
        <v>1989</v>
      </c>
      <c r="B16" s="591">
        <v>7.6670813397129196</v>
      </c>
      <c r="C16" s="591">
        <v>5.3786496544391289</v>
      </c>
      <c r="D16" s="597"/>
    </row>
    <row r="17" spans="1:4" s="331" customFormat="1" ht="15.95" customHeight="1">
      <c r="A17" s="592">
        <v>1990</v>
      </c>
      <c r="B17" s="593">
        <v>9.5106737247353212</v>
      </c>
      <c r="C17" s="593">
        <v>7.2275072184793068</v>
      </c>
      <c r="D17" s="596"/>
    </row>
    <row r="18" spans="1:4" s="331" customFormat="1" ht="15.95" customHeight="1">
      <c r="A18" s="590">
        <v>1991</v>
      </c>
      <c r="B18" s="591">
        <v>8.9198503521126771</v>
      </c>
      <c r="C18" s="591">
        <v>7.1358802816901408</v>
      </c>
      <c r="D18" s="597"/>
    </row>
    <row r="19" spans="1:4" s="331" customFormat="1" ht="15.95" customHeight="1">
      <c r="A19" s="592">
        <v>1992</v>
      </c>
      <c r="B19" s="594">
        <v>8.4633907056798616</v>
      </c>
      <c r="C19" s="594">
        <v>6.6517383820998273</v>
      </c>
      <c r="D19" s="596"/>
    </row>
    <row r="20" spans="1:4" ht="15.95" customHeight="1">
      <c r="A20" s="326">
        <v>1993</v>
      </c>
      <c r="B20" s="550">
        <v>9.9091858552631589</v>
      </c>
      <c r="C20" s="550">
        <v>7.777483552631578</v>
      </c>
      <c r="D20" s="598"/>
    </row>
    <row r="21" spans="1:4" ht="15.95" customHeight="1">
      <c r="A21" s="583">
        <v>1994</v>
      </c>
      <c r="B21" s="594">
        <v>9.5081851106639839</v>
      </c>
      <c r="C21" s="594">
        <v>8.9265674044265584</v>
      </c>
      <c r="D21" s="599"/>
    </row>
    <row r="22" spans="1:4" ht="15.95" customHeight="1">
      <c r="A22" s="326">
        <v>1995</v>
      </c>
      <c r="B22" s="550">
        <v>9.3347488226059649</v>
      </c>
      <c r="C22" s="550">
        <v>8.3852433281004704</v>
      </c>
      <c r="D22" s="598"/>
    </row>
    <row r="23" spans="1:4" ht="15.95" customHeight="1">
      <c r="A23" s="583">
        <v>1996</v>
      </c>
      <c r="B23" s="594">
        <v>9.6591953124999996</v>
      </c>
      <c r="C23" s="594">
        <v>8.0391015625000009</v>
      </c>
      <c r="D23" s="599"/>
    </row>
    <row r="24" spans="1:4" ht="15.95" customHeight="1">
      <c r="A24" s="326">
        <v>1997</v>
      </c>
      <c r="B24" s="550">
        <v>10.09884959191605</v>
      </c>
      <c r="C24" s="550">
        <v>8.1205985231247571</v>
      </c>
      <c r="D24" s="598"/>
    </row>
    <row r="25" spans="1:4" ht="15.95" customHeight="1">
      <c r="A25" s="583">
        <v>1998</v>
      </c>
      <c r="B25" s="594">
        <v>9.9028015564202327</v>
      </c>
      <c r="C25" s="594">
        <v>7.7021789883268479</v>
      </c>
      <c r="D25" s="599"/>
    </row>
    <row r="26" spans="1:4" ht="15.95" customHeight="1">
      <c r="A26" s="326">
        <v>1999</v>
      </c>
      <c r="B26" s="550">
        <v>10.225803951956605</v>
      </c>
      <c r="C26" s="550">
        <v>8.1076017047655942</v>
      </c>
      <c r="D26" s="598"/>
    </row>
    <row r="27" spans="1:4" ht="15.95" customHeight="1">
      <c r="A27" s="583">
        <v>2000</v>
      </c>
      <c r="B27" s="594">
        <v>11.521871883390872</v>
      </c>
      <c r="C27" s="594">
        <v>10.172029152282317</v>
      </c>
      <c r="D27" s="599"/>
    </row>
    <row r="28" spans="1:4" ht="15.95" customHeight="1">
      <c r="A28" s="326">
        <v>2001</v>
      </c>
      <c r="B28" s="550">
        <v>11.198742044178209</v>
      </c>
      <c r="C28" s="550">
        <v>10.22238113066267</v>
      </c>
      <c r="D28" s="598"/>
    </row>
    <row r="29" spans="1:4" ht="15.95" customHeight="1">
      <c r="A29" s="583">
        <v>2002</v>
      </c>
      <c r="B29" s="594">
        <v>10.791986803519061</v>
      </c>
      <c r="C29" s="594">
        <v>9.628709677419355</v>
      </c>
      <c r="D29" s="599"/>
    </row>
    <row r="30" spans="1:4" ht="15.95" customHeight="1">
      <c r="A30" s="326">
        <v>2003</v>
      </c>
      <c r="B30" s="550">
        <v>10.687997123336928</v>
      </c>
      <c r="C30" s="550">
        <v>8.9480906148867287</v>
      </c>
      <c r="D30" s="598"/>
    </row>
    <row r="31" spans="1:4" ht="15.95" customHeight="1">
      <c r="A31" s="583">
        <v>2004</v>
      </c>
      <c r="B31" s="594">
        <v>11.309849570200575</v>
      </c>
      <c r="C31" s="594">
        <v>9.6893338108882503</v>
      </c>
      <c r="D31" s="599"/>
    </row>
    <row r="32" spans="1:4" ht="15.95" customHeight="1">
      <c r="A32" s="326">
        <v>2005</v>
      </c>
      <c r="B32" s="550">
        <v>12.471633380884452</v>
      </c>
      <c r="C32" s="550">
        <v>11.743281027104139</v>
      </c>
      <c r="D32" s="598">
        <v>8.7738445078459346</v>
      </c>
    </row>
    <row r="33" spans="1:7" ht="15.95" customHeight="1">
      <c r="A33" s="583">
        <v>2006</v>
      </c>
      <c r="B33" s="594">
        <v>12.768313278446271</v>
      </c>
      <c r="C33" s="594">
        <v>12.458778411089998</v>
      </c>
      <c r="D33" s="599">
        <v>9.0981141369361751</v>
      </c>
    </row>
    <row r="34" spans="1:7" ht="15.95" customHeight="1">
      <c r="A34" s="326">
        <v>2007</v>
      </c>
      <c r="B34" s="550">
        <v>12.600013768889195</v>
      </c>
      <c r="C34" s="550">
        <v>11.767223159271627</v>
      </c>
      <c r="D34" s="598">
        <v>8.9119410691542473</v>
      </c>
    </row>
    <row r="35" spans="1:7" ht="15.95" customHeight="1">
      <c r="A35" s="583">
        <v>2008</v>
      </c>
      <c r="B35" s="594">
        <v>13.10690928445494</v>
      </c>
      <c r="C35" s="594">
        <v>13.713129969062903</v>
      </c>
      <c r="D35" s="599">
        <v>9.1560227537340744</v>
      </c>
    </row>
    <row r="36" spans="1:7" ht="15.95" customHeight="1">
      <c r="A36" s="326">
        <v>2009</v>
      </c>
      <c r="B36" s="550">
        <v>12.645171194019888</v>
      </c>
      <c r="C36" s="550">
        <v>12.037028632450109</v>
      </c>
      <c r="D36" s="598">
        <v>10.076293132216509</v>
      </c>
    </row>
    <row r="37" spans="1:7" ht="15.95" customHeight="1">
      <c r="A37" s="595">
        <v>2010</v>
      </c>
      <c r="B37" s="594">
        <v>13.429031832861005</v>
      </c>
      <c r="C37" s="594">
        <v>12.859566334937059</v>
      </c>
      <c r="D37" s="599">
        <v>9.8155144005799784</v>
      </c>
    </row>
    <row r="38" spans="1:7" ht="15.95" customHeight="1">
      <c r="A38" s="326">
        <v>2011</v>
      </c>
      <c r="B38" s="550">
        <v>14.215322865491443</v>
      </c>
      <c r="C38" s="550">
        <v>14.215322865491443</v>
      </c>
      <c r="D38" s="598">
        <v>10.028410878849177</v>
      </c>
    </row>
    <row r="39" spans="1:7" ht="15.95" customHeight="1">
      <c r="A39" s="583">
        <v>2012</v>
      </c>
      <c r="B39" s="594">
        <v>14.980000000000002</v>
      </c>
      <c r="C39" s="594">
        <v>14.81</v>
      </c>
      <c r="D39" s="599">
        <v>10.34</v>
      </c>
    </row>
    <row r="40" spans="1:7" ht="15.95" customHeight="1">
      <c r="A40" s="326"/>
    </row>
    <row r="41" spans="1:7" ht="15.95" customHeight="1">
      <c r="A41" s="218" t="s">
        <v>439</v>
      </c>
    </row>
    <row r="42" spans="1:7" ht="15.95" customHeight="1">
      <c r="A42" s="778" t="s">
        <v>226</v>
      </c>
      <c r="B42" s="778"/>
      <c r="C42" s="778"/>
      <c r="D42" s="778"/>
      <c r="E42" s="778"/>
      <c r="F42" s="778"/>
      <c r="G42" s="778"/>
    </row>
  </sheetData>
  <pageMargins left="0.70866141732283472" right="0.70866141732283472" top="0.74803149606299213" bottom="0.74803149606299213" header="0.31496062992125984" footer="0.31496062992125984"/>
  <pageSetup paperSize="9" scale="95" orientation="portrait" r:id="rId1"/>
  <headerFooter>
    <oddHeader>&amp;L&amp;G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zoomScaleNormal="100" workbookViewId="0"/>
  </sheetViews>
  <sheetFormatPr defaultColWidth="8" defaultRowHeight="12.75"/>
  <cols>
    <col min="1" max="1" width="5.7109375" style="199" customWidth="1"/>
    <col min="2" max="6" width="14.7109375" style="196" customWidth="1"/>
    <col min="7" max="7" width="14.7109375" style="197" customWidth="1"/>
    <col min="8" max="9" width="9.5703125" style="185" bestFit="1" customWidth="1"/>
    <col min="10" max="10" width="8.140625" style="185" bestFit="1" customWidth="1"/>
    <col min="11" max="11" width="8" style="185"/>
    <col min="12" max="12" width="8.140625" style="185" bestFit="1" customWidth="1"/>
    <col min="13" max="13" width="8" style="185"/>
    <col min="14" max="14" width="8.42578125" style="185" bestFit="1" customWidth="1"/>
    <col min="15" max="16384" width="8" style="185"/>
  </cols>
  <sheetData>
    <row r="1" spans="1:8" ht="15.95" customHeight="1"/>
    <row r="2" spans="1:8" ht="15.95" customHeight="1"/>
    <row r="3" spans="1:8" ht="15.95" customHeight="1">
      <c r="A3" s="779" t="s">
        <v>239</v>
      </c>
      <c r="B3" s="779"/>
      <c r="C3" s="779"/>
      <c r="D3" s="779"/>
      <c r="E3" s="779"/>
      <c r="F3" s="779"/>
      <c r="G3" s="779"/>
    </row>
    <row r="4" spans="1:8" ht="15.95" customHeight="1">
      <c r="A4" s="578" t="s">
        <v>208</v>
      </c>
      <c r="B4" s="578"/>
      <c r="C4" s="578"/>
      <c r="D4" s="578"/>
      <c r="E4" s="578"/>
      <c r="F4" s="578"/>
      <c r="G4" s="578"/>
    </row>
    <row r="5" spans="1:8" s="513" customFormat="1" ht="15.95" customHeight="1">
      <c r="B5" s="511"/>
      <c r="C5" s="511"/>
      <c r="D5" s="511"/>
      <c r="E5" s="511"/>
      <c r="F5" s="511"/>
      <c r="G5" s="512"/>
    </row>
    <row r="6" spans="1:8" ht="27.95" customHeight="1">
      <c r="A6" s="186" t="s">
        <v>6</v>
      </c>
      <c r="B6" s="780" t="s">
        <v>17</v>
      </c>
      <c r="C6" s="187" t="s">
        <v>33</v>
      </c>
      <c r="D6" s="187" t="s">
        <v>7</v>
      </c>
      <c r="E6" s="187" t="s">
        <v>73</v>
      </c>
      <c r="F6" s="187" t="s">
        <v>74</v>
      </c>
      <c r="G6" s="188" t="s">
        <v>75</v>
      </c>
    </row>
    <row r="7" spans="1:8" ht="15.95" customHeight="1">
      <c r="A7" s="189">
        <v>1970</v>
      </c>
      <c r="B7" s="190">
        <v>33</v>
      </c>
      <c r="C7" s="190">
        <v>2.1</v>
      </c>
      <c r="D7" s="190">
        <v>22</v>
      </c>
      <c r="E7" s="190">
        <v>0.6</v>
      </c>
      <c r="F7" s="190">
        <v>5.8</v>
      </c>
      <c r="G7" s="191">
        <v>63.5</v>
      </c>
      <c r="H7" s="450"/>
    </row>
    <row r="8" spans="1:8" ht="15.95" customHeight="1">
      <c r="A8" s="192">
        <v>1971</v>
      </c>
      <c r="B8" s="193">
        <v>33.9</v>
      </c>
      <c r="C8" s="193">
        <v>1.9</v>
      </c>
      <c r="D8" s="193">
        <v>24.3</v>
      </c>
      <c r="E8" s="193">
        <v>0.6</v>
      </c>
      <c r="F8" s="193">
        <v>6.3</v>
      </c>
      <c r="G8" s="194">
        <v>67</v>
      </c>
      <c r="H8" s="450"/>
    </row>
    <row r="9" spans="1:8" ht="15.95" customHeight="1">
      <c r="A9" s="189">
        <v>1972</v>
      </c>
      <c r="B9" s="190">
        <v>35.5</v>
      </c>
      <c r="C9" s="190">
        <v>2</v>
      </c>
      <c r="D9" s="190">
        <v>26.7</v>
      </c>
      <c r="E9" s="190">
        <v>0.7</v>
      </c>
      <c r="F9" s="190">
        <v>6.9</v>
      </c>
      <c r="G9" s="191">
        <v>71.8</v>
      </c>
      <c r="H9" s="450"/>
    </row>
    <row r="10" spans="1:8" ht="15.95" customHeight="1">
      <c r="A10" s="192">
        <v>1973</v>
      </c>
      <c r="B10" s="193">
        <v>38.5</v>
      </c>
      <c r="C10" s="193">
        <v>2.1</v>
      </c>
      <c r="D10" s="193">
        <v>28.4</v>
      </c>
      <c r="E10" s="193">
        <v>0.8</v>
      </c>
      <c r="F10" s="193">
        <v>7.7</v>
      </c>
      <c r="G10" s="194">
        <v>77.5</v>
      </c>
      <c r="H10" s="450"/>
    </row>
    <row r="11" spans="1:8" ht="15.95" customHeight="1">
      <c r="A11" s="189">
        <v>1974</v>
      </c>
      <c r="B11" s="190">
        <v>39.200000000000003</v>
      </c>
      <c r="C11" s="190">
        <v>2.1</v>
      </c>
      <c r="D11" s="190">
        <v>28.2</v>
      </c>
      <c r="E11" s="190">
        <v>0.7</v>
      </c>
      <c r="F11" s="190">
        <v>6.6</v>
      </c>
      <c r="G11" s="191">
        <v>76.8</v>
      </c>
      <c r="H11" s="450"/>
    </row>
    <row r="12" spans="1:8" ht="15.95" customHeight="1">
      <c r="A12" s="192">
        <v>1975</v>
      </c>
      <c r="B12" s="193">
        <v>38</v>
      </c>
      <c r="C12" s="193">
        <v>2</v>
      </c>
      <c r="D12" s="193">
        <v>31.7</v>
      </c>
      <c r="E12" s="193">
        <v>0.8</v>
      </c>
      <c r="F12" s="193">
        <v>7.4</v>
      </c>
      <c r="G12" s="194">
        <v>79.900000000000006</v>
      </c>
      <c r="H12" s="450"/>
    </row>
    <row r="13" spans="1:8" ht="15.95" customHeight="1">
      <c r="A13" s="189">
        <v>1976</v>
      </c>
      <c r="B13" s="190">
        <v>39.200000000000003</v>
      </c>
      <c r="C13" s="190">
        <v>2.1</v>
      </c>
      <c r="D13" s="190">
        <v>35.9</v>
      </c>
      <c r="E13" s="190">
        <v>1</v>
      </c>
      <c r="F13" s="190">
        <v>8.3000000000000007</v>
      </c>
      <c r="G13" s="191">
        <v>86.5</v>
      </c>
      <c r="H13" s="450"/>
    </row>
    <row r="14" spans="1:8" ht="15.95" customHeight="1">
      <c r="A14" s="192">
        <v>1977</v>
      </c>
      <c r="B14" s="193">
        <v>37.700000000000003</v>
      </c>
      <c r="C14" s="193">
        <v>2.1</v>
      </c>
      <c r="D14" s="193">
        <v>38.1</v>
      </c>
      <c r="E14" s="193">
        <v>1.1000000000000001</v>
      </c>
      <c r="F14" s="193">
        <v>7.1</v>
      </c>
      <c r="G14" s="194">
        <v>86.1</v>
      </c>
      <c r="H14" s="450"/>
    </row>
    <row r="15" spans="1:8" ht="15.95" customHeight="1">
      <c r="A15" s="189">
        <v>1978</v>
      </c>
      <c r="B15" s="190">
        <v>38.5</v>
      </c>
      <c r="C15" s="190">
        <v>2.2000000000000002</v>
      </c>
      <c r="D15" s="190">
        <v>40.1</v>
      </c>
      <c r="E15" s="190">
        <v>1.1000000000000001</v>
      </c>
      <c r="F15" s="190">
        <v>8</v>
      </c>
      <c r="G15" s="191">
        <v>89.8</v>
      </c>
      <c r="H15" s="450"/>
    </row>
    <row r="16" spans="1:8" ht="15.95" customHeight="1">
      <c r="A16" s="192">
        <v>1979</v>
      </c>
      <c r="B16" s="193">
        <v>40.5</v>
      </c>
      <c r="C16" s="193">
        <v>2.2999999999999998</v>
      </c>
      <c r="D16" s="193">
        <v>42.5</v>
      </c>
      <c r="E16" s="193">
        <v>1.2</v>
      </c>
      <c r="F16" s="193">
        <v>7.9</v>
      </c>
      <c r="G16" s="194">
        <v>94.4</v>
      </c>
      <c r="H16" s="450"/>
    </row>
    <row r="17" spans="1:8" ht="15.95" customHeight="1">
      <c r="A17" s="189">
        <v>1980</v>
      </c>
      <c r="B17" s="190">
        <v>39.799999999999997</v>
      </c>
      <c r="C17" s="190">
        <v>2.2999999999999998</v>
      </c>
      <c r="D17" s="190">
        <v>43</v>
      </c>
      <c r="E17" s="190">
        <v>1.3</v>
      </c>
      <c r="F17" s="190">
        <v>8.1999999999999993</v>
      </c>
      <c r="G17" s="191">
        <v>94.6</v>
      </c>
      <c r="H17" s="450"/>
    </row>
    <row r="18" spans="1:8" ht="15.95" customHeight="1">
      <c r="A18" s="192">
        <v>1981</v>
      </c>
      <c r="B18" s="193">
        <v>39.799999999999997</v>
      </c>
      <c r="C18" s="193">
        <v>2.2999999999999998</v>
      </c>
      <c r="D18" s="193">
        <v>44.8</v>
      </c>
      <c r="E18" s="193">
        <v>2</v>
      </c>
      <c r="F18" s="193">
        <v>8.6</v>
      </c>
      <c r="G18" s="194">
        <v>97.5</v>
      </c>
      <c r="H18" s="450"/>
    </row>
    <row r="19" spans="1:8" ht="15.95" customHeight="1">
      <c r="A19" s="189">
        <v>1982</v>
      </c>
      <c r="B19" s="190">
        <v>39.1</v>
      </c>
      <c r="C19" s="190">
        <v>2.2999999999999998</v>
      </c>
      <c r="D19" s="190">
        <v>48.2</v>
      </c>
      <c r="E19" s="190">
        <v>2.8</v>
      </c>
      <c r="F19" s="190">
        <v>7.7</v>
      </c>
      <c r="G19" s="191">
        <v>100.1</v>
      </c>
      <c r="H19" s="450"/>
    </row>
    <row r="20" spans="1:8" ht="15.95" customHeight="1">
      <c r="A20" s="192">
        <v>1983</v>
      </c>
      <c r="B20" s="193">
        <v>42.113</v>
      </c>
      <c r="C20" s="193">
        <v>2.355</v>
      </c>
      <c r="D20" s="193">
        <v>51.231000000000002</v>
      </c>
      <c r="E20" s="193">
        <v>5.7171099999999999</v>
      </c>
      <c r="F20" s="193">
        <v>9.2449999999999992</v>
      </c>
      <c r="G20" s="194">
        <v>110.66111000000001</v>
      </c>
      <c r="H20" s="450"/>
    </row>
    <row r="21" spans="1:8" ht="15.95" customHeight="1">
      <c r="A21" s="189">
        <v>1984</v>
      </c>
      <c r="B21" s="190">
        <v>45.685000000000002</v>
      </c>
      <c r="C21" s="190">
        <v>2.4620000000000002</v>
      </c>
      <c r="D21" s="190">
        <v>54.42</v>
      </c>
      <c r="E21" s="190">
        <v>7.2776899999999998</v>
      </c>
      <c r="F21" s="190">
        <v>10.116</v>
      </c>
      <c r="G21" s="191">
        <v>119.96069000000001</v>
      </c>
      <c r="H21" s="450"/>
    </row>
    <row r="22" spans="1:8" ht="15.95" customHeight="1">
      <c r="A22" s="192">
        <v>1985</v>
      </c>
      <c r="B22" s="193">
        <v>47.985999999999997</v>
      </c>
      <c r="C22" s="193">
        <v>2.6190000000000002</v>
      </c>
      <c r="D22" s="193">
        <v>62.930999999999997</v>
      </c>
      <c r="E22" s="193">
        <v>6.3903299999999996</v>
      </c>
      <c r="F22" s="193">
        <v>10.879</v>
      </c>
      <c r="G22" s="194">
        <v>130.80533</v>
      </c>
      <c r="H22" s="450"/>
    </row>
    <row r="23" spans="1:8" ht="15.95" customHeight="1">
      <c r="A23" s="189">
        <v>1986</v>
      </c>
      <c r="B23" s="190">
        <v>47.933</v>
      </c>
      <c r="C23" s="190">
        <v>2.6150000000000002</v>
      </c>
      <c r="D23" s="190">
        <v>63.518000000000001</v>
      </c>
      <c r="E23" s="190">
        <v>5.2714999999999996</v>
      </c>
      <c r="F23" s="190">
        <v>9.6890000000000001</v>
      </c>
      <c r="G23" s="191">
        <v>129.0265</v>
      </c>
      <c r="H23" s="450"/>
    </row>
    <row r="24" spans="1:8" ht="15.95" customHeight="1">
      <c r="A24" s="192">
        <v>1987</v>
      </c>
      <c r="B24" s="193">
        <v>50.994</v>
      </c>
      <c r="C24" s="193">
        <v>2.6320000000000001</v>
      </c>
      <c r="D24" s="193">
        <v>65.771000000000001</v>
      </c>
      <c r="E24" s="193">
        <v>7.7766700000000002</v>
      </c>
      <c r="F24" s="193">
        <v>10.177</v>
      </c>
      <c r="G24" s="194">
        <v>137.35066999999998</v>
      </c>
      <c r="H24" s="450"/>
    </row>
    <row r="25" spans="1:8" ht="15.95" customHeight="1">
      <c r="A25" s="189">
        <v>1988</v>
      </c>
      <c r="B25" s="190">
        <v>52.866999999999997</v>
      </c>
      <c r="C25" s="190">
        <v>2.6080000000000001</v>
      </c>
      <c r="D25" s="190">
        <v>64.471000000000004</v>
      </c>
      <c r="E25" s="190">
        <v>8.9730100000000004</v>
      </c>
      <c r="F25" s="190">
        <v>9.5879999999999992</v>
      </c>
      <c r="G25" s="191">
        <v>138.50700999999998</v>
      </c>
      <c r="H25" s="450"/>
    </row>
    <row r="26" spans="1:8" ht="15.95" customHeight="1">
      <c r="A26" s="192">
        <v>1989</v>
      </c>
      <c r="B26" s="193">
        <v>53.442999999999998</v>
      </c>
      <c r="C26" s="193">
        <v>2.5099999999999998</v>
      </c>
      <c r="D26" s="193">
        <v>63.875999999999998</v>
      </c>
      <c r="E26" s="193">
        <v>9.1311800000000005</v>
      </c>
      <c r="F26" s="193">
        <v>9.42</v>
      </c>
      <c r="G26" s="194">
        <v>138.38017999999997</v>
      </c>
      <c r="H26" s="450"/>
    </row>
    <row r="27" spans="1:8" ht="15.95" customHeight="1">
      <c r="A27" s="189">
        <v>1990</v>
      </c>
      <c r="B27" s="190">
        <v>52.993000000000002</v>
      </c>
      <c r="C27" s="190">
        <v>2.4750000000000001</v>
      </c>
      <c r="D27" s="190">
        <v>65.007000000000005</v>
      </c>
      <c r="E27" s="190">
        <v>10.32727</v>
      </c>
      <c r="F27" s="190">
        <v>9.1470000000000002</v>
      </c>
      <c r="G27" s="191">
        <v>139.94927000000001</v>
      </c>
      <c r="H27" s="450"/>
    </row>
    <row r="28" spans="1:8" ht="15.95" customHeight="1">
      <c r="A28" s="192">
        <v>1991</v>
      </c>
      <c r="B28" s="193">
        <v>50.722999999999999</v>
      </c>
      <c r="C28" s="193">
        <v>2.403</v>
      </c>
      <c r="D28" s="193">
        <v>68.89</v>
      </c>
      <c r="E28" s="193">
        <v>10.324069999999999</v>
      </c>
      <c r="F28" s="193">
        <v>8.8030000000000008</v>
      </c>
      <c r="G28" s="194">
        <v>141.14306999999999</v>
      </c>
      <c r="H28" s="450"/>
    </row>
    <row r="29" spans="1:8" ht="15.95" customHeight="1">
      <c r="A29" s="189">
        <v>1992</v>
      </c>
      <c r="B29" s="190">
        <v>49.694000000000003</v>
      </c>
      <c r="C29" s="190">
        <v>2.472</v>
      </c>
      <c r="D29" s="190">
        <v>67.813999999999993</v>
      </c>
      <c r="E29" s="190">
        <v>9.9914199999999997</v>
      </c>
      <c r="F29" s="190">
        <v>9.6560000000000006</v>
      </c>
      <c r="G29" s="191">
        <v>139.62742</v>
      </c>
      <c r="H29" s="450"/>
    </row>
    <row r="30" spans="1:8" ht="15.95" customHeight="1">
      <c r="A30" s="192">
        <v>1993</v>
      </c>
      <c r="B30" s="193">
        <v>49.353999999999999</v>
      </c>
      <c r="C30" s="193">
        <v>2.34</v>
      </c>
      <c r="D30" s="193">
        <v>69.424999999999997</v>
      </c>
      <c r="E30" s="193">
        <v>9.4848700000000008</v>
      </c>
      <c r="F30" s="193">
        <v>10.026999999999999</v>
      </c>
      <c r="G30" s="194">
        <v>140.63086999999999</v>
      </c>
      <c r="H30" s="450"/>
    </row>
    <row r="31" spans="1:8" ht="15.95" customHeight="1">
      <c r="A31" s="189">
        <v>1994</v>
      </c>
      <c r="B31" s="190">
        <v>49.777999999999999</v>
      </c>
      <c r="C31" s="190">
        <v>2.4689999999999999</v>
      </c>
      <c r="D31" s="190">
        <v>70.209999999999994</v>
      </c>
      <c r="E31" s="190">
        <v>7.1865600000000001</v>
      </c>
      <c r="F31" s="190">
        <v>9.0350000000000001</v>
      </c>
      <c r="G31" s="191">
        <v>138.67855999999998</v>
      </c>
      <c r="H31" s="450"/>
    </row>
    <row r="32" spans="1:8" ht="15.95" customHeight="1">
      <c r="A32" s="192">
        <v>1995</v>
      </c>
      <c r="B32" s="193">
        <v>51.343000000000004</v>
      </c>
      <c r="C32" s="193">
        <v>2.718</v>
      </c>
      <c r="D32" s="193">
        <v>70.427999999999997</v>
      </c>
      <c r="E32" s="193">
        <v>7.8286199999999999</v>
      </c>
      <c r="F32" s="193">
        <v>10.1</v>
      </c>
      <c r="G32" s="194">
        <v>142.41762</v>
      </c>
      <c r="H32" s="450"/>
    </row>
    <row r="33" spans="1:14" ht="15.95" customHeight="1">
      <c r="A33" s="189">
        <v>1996</v>
      </c>
      <c r="B33" s="190">
        <v>51.49</v>
      </c>
      <c r="C33" s="190">
        <v>3.0680000000000001</v>
      </c>
      <c r="D33" s="190">
        <v>71.602000000000004</v>
      </c>
      <c r="E33" s="190">
        <v>6.3448500000000001</v>
      </c>
      <c r="F33" s="190">
        <v>10.189</v>
      </c>
      <c r="G33" s="191">
        <v>142.69385</v>
      </c>
      <c r="H33" s="450"/>
    </row>
    <row r="34" spans="1:14" ht="15.95" customHeight="1">
      <c r="A34" s="192">
        <v>1997</v>
      </c>
      <c r="B34" s="193">
        <v>52.664000000000001</v>
      </c>
      <c r="C34" s="193">
        <v>2.9540000000000002</v>
      </c>
      <c r="D34" s="193">
        <v>69.572000000000003</v>
      </c>
      <c r="E34" s="193">
        <v>6.7531600000000003</v>
      </c>
      <c r="F34" s="193">
        <v>10.661</v>
      </c>
      <c r="G34" s="194">
        <v>142.60416000000001</v>
      </c>
      <c r="H34" s="450"/>
    </row>
    <row r="35" spans="1:14" ht="15.95" customHeight="1">
      <c r="A35" s="189">
        <v>1998</v>
      </c>
      <c r="B35" s="190">
        <v>53.862000000000002</v>
      </c>
      <c r="C35" s="190">
        <v>2.7789999999999999</v>
      </c>
      <c r="D35" s="190">
        <v>69.924999999999997</v>
      </c>
      <c r="E35" s="190">
        <v>6.6165500000000002</v>
      </c>
      <c r="F35" s="190">
        <v>10.856</v>
      </c>
      <c r="G35" s="191">
        <v>144.03854999999999</v>
      </c>
      <c r="H35" s="450"/>
    </row>
    <row r="36" spans="1:14" ht="15.95" customHeight="1">
      <c r="A36" s="192">
        <v>1999</v>
      </c>
      <c r="B36" s="193">
        <v>54.497</v>
      </c>
      <c r="C36" s="193">
        <v>3.016111111111111</v>
      </c>
      <c r="D36" s="193">
        <v>69.099722222222212</v>
      </c>
      <c r="E36" s="193">
        <v>6.2972399999999995</v>
      </c>
      <c r="F36" s="193">
        <v>10.57</v>
      </c>
      <c r="G36" s="194">
        <v>143.48007333333331</v>
      </c>
      <c r="H36" s="450"/>
    </row>
    <row r="37" spans="1:14" ht="15.95" customHeight="1">
      <c r="A37" s="189">
        <v>2000</v>
      </c>
      <c r="B37" s="190">
        <v>56.889000000000003</v>
      </c>
      <c r="C37" s="190">
        <v>3.1949999999999998</v>
      </c>
      <c r="D37" s="190">
        <v>68.951666666666654</v>
      </c>
      <c r="E37" s="190">
        <v>6.5345500000000003</v>
      </c>
      <c r="F37" s="190">
        <v>11.057</v>
      </c>
      <c r="G37" s="191">
        <v>146.62721666666664</v>
      </c>
      <c r="H37" s="450"/>
    </row>
    <row r="38" spans="1:14" ht="15.95" customHeight="1">
      <c r="A38" s="192">
        <v>2001</v>
      </c>
      <c r="B38" s="193">
        <v>56.243000000000002</v>
      </c>
      <c r="C38" s="193">
        <v>2.8619444444444442</v>
      </c>
      <c r="D38" s="193">
        <v>73.135833333333323</v>
      </c>
      <c r="E38" s="193">
        <v>6.3016399999999999</v>
      </c>
      <c r="F38" s="193">
        <v>11.882</v>
      </c>
      <c r="G38" s="194">
        <v>150.43052888888886</v>
      </c>
      <c r="H38" s="450"/>
    </row>
    <row r="39" spans="1:14" ht="15.95" customHeight="1">
      <c r="A39" s="189">
        <v>2002</v>
      </c>
      <c r="B39" s="190">
        <v>55.661000000000001</v>
      </c>
      <c r="C39" s="190">
        <v>2.8679999999999999</v>
      </c>
      <c r="D39" s="190">
        <v>72.52</v>
      </c>
      <c r="E39" s="190">
        <v>5.7290000000000001</v>
      </c>
      <c r="F39" s="190">
        <v>11.81</v>
      </c>
      <c r="G39" s="191">
        <f>B39+C39+D39+E39+F39</f>
        <v>148.58800000000002</v>
      </c>
      <c r="H39" s="450"/>
    </row>
    <row r="40" spans="1:14" ht="15.95" customHeight="1">
      <c r="A40" s="192">
        <v>2003</v>
      </c>
      <c r="B40" s="193">
        <v>54.496000000000002</v>
      </c>
      <c r="C40" s="193">
        <v>2.8388888888888886</v>
      </c>
      <c r="D40" s="193">
        <v>72.091111111111104</v>
      </c>
      <c r="E40" s="193">
        <v>5.13931</v>
      </c>
      <c r="F40" s="193">
        <v>10.574</v>
      </c>
      <c r="G40" s="194">
        <v>145.13930999999999</v>
      </c>
      <c r="H40" s="450"/>
    </row>
    <row r="41" spans="1:14" ht="15.95" customHeight="1">
      <c r="A41" s="189">
        <v>2004</v>
      </c>
      <c r="B41" s="190">
        <v>55.37</v>
      </c>
      <c r="C41" s="190">
        <v>2.99</v>
      </c>
      <c r="D41" s="190">
        <v>72.027222222222221</v>
      </c>
      <c r="E41" s="190">
        <v>5.1150000000000002</v>
      </c>
      <c r="F41" s="190">
        <v>11.266</v>
      </c>
      <c r="G41" s="191">
        <v>146.768</v>
      </c>
      <c r="H41" s="450"/>
    </row>
    <row r="42" spans="1:14" ht="15.95" customHeight="1">
      <c r="A42" s="192">
        <v>2005</v>
      </c>
      <c r="B42" s="193">
        <v>55.918999999999997</v>
      </c>
      <c r="C42" s="193">
        <v>2.8188888888888886</v>
      </c>
      <c r="D42" s="193">
        <v>72.314888888888888</v>
      </c>
      <c r="E42" s="193">
        <v>4.7320000000000002</v>
      </c>
      <c r="F42" s="193">
        <v>11.315</v>
      </c>
      <c r="G42" s="194">
        <v>147.1</v>
      </c>
      <c r="H42" s="450"/>
    </row>
    <row r="43" spans="1:14" ht="15.95" customHeight="1">
      <c r="A43" s="189">
        <v>2006</v>
      </c>
      <c r="B43" s="190">
        <v>56.558</v>
      </c>
      <c r="C43" s="190">
        <v>2.8849999999999998</v>
      </c>
      <c r="D43" s="190">
        <v>70.625</v>
      </c>
      <c r="E43" s="190">
        <v>4.5090599999999998</v>
      </c>
      <c r="F43" s="190">
        <v>10.86</v>
      </c>
      <c r="G43" s="191">
        <v>145.43705999999997</v>
      </c>
      <c r="H43" s="450"/>
    </row>
    <row r="44" spans="1:14" ht="15.95" customHeight="1">
      <c r="A44" s="192">
        <v>2007</v>
      </c>
      <c r="B44" s="193">
        <v>57.058</v>
      </c>
      <c r="C44" s="193">
        <v>2.8619444444444442</v>
      </c>
      <c r="D44" s="193">
        <v>69.885000000000005</v>
      </c>
      <c r="E44" s="193">
        <v>5.0302600000000002</v>
      </c>
      <c r="F44" s="193">
        <v>11.407</v>
      </c>
      <c r="G44" s="194">
        <v>146.24220444444447</v>
      </c>
      <c r="H44" s="450"/>
    </row>
    <row r="45" spans="1:14" ht="15.95" customHeight="1">
      <c r="A45" s="189">
        <v>2008</v>
      </c>
      <c r="B45" s="190">
        <v>55.55</v>
      </c>
      <c r="C45" s="190">
        <v>2.74</v>
      </c>
      <c r="D45" s="190">
        <v>69.52</v>
      </c>
      <c r="E45" s="190">
        <v>4.6500000000000004</v>
      </c>
      <c r="F45" s="190">
        <v>9.32</v>
      </c>
      <c r="G45" s="191">
        <v>141.79</v>
      </c>
      <c r="H45" s="450"/>
    </row>
    <row r="46" spans="1:14" ht="15.95" customHeight="1">
      <c r="A46" s="192">
        <v>2009</v>
      </c>
      <c r="B46" s="193">
        <v>49.67</v>
      </c>
      <c r="C46" s="193">
        <v>2.44</v>
      </c>
      <c r="D46" s="193">
        <v>70.319999999999993</v>
      </c>
      <c r="E46" s="193">
        <v>4.62</v>
      </c>
      <c r="F46" s="193">
        <v>10.6</v>
      </c>
      <c r="G46" s="194">
        <v>137.66</v>
      </c>
      <c r="H46" s="450"/>
      <c r="J46" s="551"/>
      <c r="K46" s="551"/>
      <c r="L46" s="551"/>
      <c r="M46" s="551"/>
      <c r="N46" s="551"/>
    </row>
    <row r="47" spans="1:14" ht="15.95" customHeight="1">
      <c r="A47" s="600">
        <v>2010</v>
      </c>
      <c r="B47" s="602">
        <v>52.923999999999999</v>
      </c>
      <c r="C47" s="601">
        <v>2.4</v>
      </c>
      <c r="D47" s="602">
        <v>74.790000000000006</v>
      </c>
      <c r="E47" s="602">
        <v>4.6469100000000001</v>
      </c>
      <c r="F47" s="602">
        <v>12.144</v>
      </c>
      <c r="G47" s="603">
        <v>146.90991</v>
      </c>
      <c r="J47" s="551"/>
      <c r="K47" s="551"/>
      <c r="L47" s="551"/>
      <c r="M47" s="551"/>
      <c r="N47" s="551"/>
    </row>
    <row r="48" spans="1:14" ht="15.95" customHeight="1">
      <c r="A48" s="569">
        <v>2011</v>
      </c>
      <c r="B48" s="570">
        <v>53.371000000000002</v>
      </c>
      <c r="C48" s="570">
        <v>2.641111111111111</v>
      </c>
      <c r="D48" s="570">
        <v>70.076111111111103</v>
      </c>
      <c r="E48" s="570">
        <v>4.3883199999999993</v>
      </c>
      <c r="F48" s="570">
        <v>9.0440000000000005</v>
      </c>
      <c r="G48" s="604">
        <v>139.52054222222222</v>
      </c>
      <c r="H48" s="450"/>
      <c r="J48" s="551"/>
      <c r="K48" s="551"/>
      <c r="L48" s="551"/>
      <c r="M48" s="551"/>
      <c r="N48" s="551"/>
    </row>
    <row r="49" spans="1:14" ht="15.95" customHeight="1">
      <c r="A49" s="600">
        <v>2012</v>
      </c>
      <c r="B49" s="602">
        <v>51.481999999999999</v>
      </c>
      <c r="C49" s="602">
        <v>3.0430555555555556</v>
      </c>
      <c r="D49" s="602">
        <v>72.689722222222215</v>
      </c>
      <c r="E49" s="602">
        <v>3.4624600000000001</v>
      </c>
      <c r="F49" s="602">
        <v>11.321999999999999</v>
      </c>
      <c r="G49" s="603">
        <v>141.99923777777778</v>
      </c>
      <c r="H49" s="450"/>
      <c r="J49" s="551"/>
      <c r="K49" s="551"/>
      <c r="L49" s="551"/>
      <c r="M49" s="551"/>
      <c r="N49" s="551"/>
    </row>
    <row r="50" spans="1:14" ht="15.95" customHeight="1"/>
    <row r="51" spans="1:14" ht="15.95" customHeight="1">
      <c r="A51" s="198" t="s">
        <v>356</v>
      </c>
      <c r="H51" s="397"/>
      <c r="I51" s="398"/>
    </row>
    <row r="52" spans="1:14" ht="15.95" customHeight="1">
      <c r="A52" s="195" t="s">
        <v>149</v>
      </c>
      <c r="H52" s="392"/>
      <c r="I52" s="399"/>
    </row>
    <row r="53" spans="1:14" ht="15">
      <c r="A53" s="185"/>
      <c r="H53" s="393"/>
      <c r="I53" s="394"/>
    </row>
    <row r="54" spans="1:14" ht="15">
      <c r="H54" s="392"/>
      <c r="I54" s="395"/>
    </row>
    <row r="55" spans="1:14" ht="15">
      <c r="H55" s="393"/>
      <c r="I55" s="394"/>
    </row>
    <row r="56" spans="1:14" ht="15">
      <c r="H56" s="392"/>
      <c r="I56" s="399"/>
    </row>
    <row r="57" spans="1:14" ht="15">
      <c r="H57" s="393"/>
      <c r="I57" s="394"/>
    </row>
    <row r="58" spans="1:14" ht="15">
      <c r="H58" s="392"/>
      <c r="I58" s="399"/>
    </row>
    <row r="59" spans="1:14" ht="15">
      <c r="H59" s="393"/>
      <c r="I59" s="394"/>
    </row>
    <row r="60" spans="1:14" ht="15">
      <c r="H60" s="392"/>
      <c r="I60" s="399"/>
    </row>
    <row r="61" spans="1:14" ht="15">
      <c r="H61" s="393"/>
      <c r="I61" s="394"/>
    </row>
    <row r="62" spans="1:14" ht="15.75">
      <c r="H62" s="396"/>
      <c r="I62" s="400"/>
    </row>
  </sheetData>
  <pageMargins left="0.70866141732283472" right="0.70866141732283472" top="0.74803149606299213" bottom="0.74803149606299213" header="0.31496062992125984" footer="0.31496062992125984"/>
  <pageSetup paperSize="9" scale="70" orientation="portrait" r:id="rId1"/>
  <headerFooter>
    <oddHeader>&amp;L&amp;G</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Normal="100" workbookViewId="0"/>
  </sheetViews>
  <sheetFormatPr defaultColWidth="8" defaultRowHeight="12.75"/>
  <cols>
    <col min="1" max="1" width="5.7109375" style="148" customWidth="1"/>
    <col min="2" max="2" width="10" style="111" customWidth="1"/>
    <col min="3" max="3" width="9.85546875" style="111" customWidth="1"/>
    <col min="4" max="4" width="11" style="111" customWidth="1"/>
    <col min="5" max="5" width="11.140625" style="111" customWidth="1"/>
    <col min="6" max="6" width="10.42578125" style="111" customWidth="1"/>
    <col min="7" max="8" width="9.42578125" style="111" customWidth="1"/>
    <col min="9" max="9" width="11.42578125" style="207" customWidth="1"/>
    <col min="10" max="10" width="8.7109375" style="111" customWidth="1"/>
    <col min="11" max="16384" width="8" style="105"/>
  </cols>
  <sheetData>
    <row r="1" spans="1:11" ht="15.95" customHeight="1"/>
    <row r="2" spans="1:11" ht="15.95" customHeight="1"/>
    <row r="3" spans="1:11" ht="15.95" customHeight="1">
      <c r="A3" s="822" t="s">
        <v>240</v>
      </c>
      <c r="B3" s="822"/>
      <c r="C3" s="822"/>
      <c r="D3" s="822"/>
      <c r="E3" s="822"/>
      <c r="F3" s="822"/>
      <c r="G3" s="822"/>
      <c r="H3" s="822"/>
      <c r="I3" s="822"/>
      <c r="J3" s="822"/>
    </row>
    <row r="4" spans="1:11" s="506" customFormat="1" ht="15.95" customHeight="1">
      <c r="A4" s="721" t="s">
        <v>209</v>
      </c>
      <c r="B4" s="514"/>
      <c r="C4" s="514"/>
      <c r="D4" s="514"/>
      <c r="E4" s="514"/>
      <c r="F4" s="514"/>
      <c r="G4" s="514"/>
      <c r="H4" s="514"/>
      <c r="I4" s="514"/>
      <c r="J4" s="514"/>
    </row>
    <row r="5" spans="1:11" s="506" customFormat="1" ht="15.95" customHeight="1">
      <c r="A5" s="721"/>
      <c r="B5" s="514"/>
      <c r="C5" s="514"/>
      <c r="D5" s="514"/>
      <c r="E5" s="514"/>
      <c r="F5" s="514"/>
      <c r="G5" s="514"/>
      <c r="H5" s="514"/>
      <c r="I5" s="514"/>
      <c r="J5" s="514"/>
    </row>
    <row r="6" spans="1:11" ht="44.1" customHeight="1">
      <c r="A6" s="200" t="s">
        <v>6</v>
      </c>
      <c r="B6" s="201" t="s">
        <v>76</v>
      </c>
      <c r="C6" s="201" t="s">
        <v>77</v>
      </c>
      <c r="D6" s="201" t="s">
        <v>78</v>
      </c>
      <c r="E6" s="201" t="s">
        <v>89</v>
      </c>
      <c r="F6" s="201" t="s">
        <v>79</v>
      </c>
      <c r="G6" s="201" t="s">
        <v>80</v>
      </c>
      <c r="H6" s="201" t="s">
        <v>81</v>
      </c>
      <c r="I6" s="202" t="s">
        <v>82</v>
      </c>
      <c r="J6" s="201" t="s">
        <v>83</v>
      </c>
      <c r="K6" s="105" t="s">
        <v>227</v>
      </c>
    </row>
    <row r="7" spans="1:11" ht="15.95" customHeight="1">
      <c r="A7" s="605">
        <v>1970</v>
      </c>
      <c r="B7" s="606">
        <v>40.9</v>
      </c>
      <c r="C7" s="606" t="s">
        <v>8</v>
      </c>
      <c r="D7" s="606">
        <v>0</v>
      </c>
      <c r="E7" s="606">
        <v>3.1</v>
      </c>
      <c r="F7" s="606">
        <v>2.4</v>
      </c>
      <c r="G7" s="606">
        <v>12</v>
      </c>
      <c r="H7" s="606">
        <v>0.7</v>
      </c>
      <c r="I7" s="607">
        <v>59.1</v>
      </c>
      <c r="J7" s="606">
        <v>4.3</v>
      </c>
      <c r="K7" s="608">
        <v>63.5</v>
      </c>
    </row>
    <row r="8" spans="1:11" ht="15.95" customHeight="1">
      <c r="A8" s="204">
        <v>1971</v>
      </c>
      <c r="B8" s="205">
        <v>51.4</v>
      </c>
      <c r="C8" s="205" t="s">
        <v>8</v>
      </c>
      <c r="D8" s="205">
        <v>0.1</v>
      </c>
      <c r="E8" s="205">
        <v>2.8</v>
      </c>
      <c r="F8" s="205">
        <v>2.4</v>
      </c>
      <c r="G8" s="205">
        <v>8.4</v>
      </c>
      <c r="H8" s="205">
        <v>0</v>
      </c>
      <c r="I8" s="206">
        <v>65.099999999999994</v>
      </c>
      <c r="J8" s="205">
        <v>1.9</v>
      </c>
      <c r="K8" s="438">
        <v>67</v>
      </c>
    </row>
    <row r="9" spans="1:11" ht="15.95" customHeight="1">
      <c r="A9" s="605">
        <v>1972</v>
      </c>
      <c r="B9" s="606">
        <v>53.1</v>
      </c>
      <c r="C9" s="606" t="s">
        <v>8</v>
      </c>
      <c r="D9" s="606">
        <v>1.4</v>
      </c>
      <c r="E9" s="606">
        <v>3</v>
      </c>
      <c r="F9" s="606">
        <v>2.5</v>
      </c>
      <c r="G9" s="606">
        <v>10</v>
      </c>
      <c r="H9" s="606">
        <v>0.1</v>
      </c>
      <c r="I9" s="607">
        <v>70.099999999999994</v>
      </c>
      <c r="J9" s="606">
        <v>1.6</v>
      </c>
      <c r="K9" s="608">
        <v>71.8</v>
      </c>
    </row>
    <row r="10" spans="1:11" ht="15.95" customHeight="1">
      <c r="A10" s="204">
        <v>1973</v>
      </c>
      <c r="B10" s="205">
        <v>59.2</v>
      </c>
      <c r="C10" s="205" t="s">
        <v>8</v>
      </c>
      <c r="D10" s="205">
        <v>2</v>
      </c>
      <c r="E10" s="205">
        <v>3.6</v>
      </c>
      <c r="F10" s="205">
        <v>2.7</v>
      </c>
      <c r="G10" s="205">
        <v>8.9</v>
      </c>
      <c r="H10" s="205">
        <v>0.1</v>
      </c>
      <c r="I10" s="206">
        <v>76.5</v>
      </c>
      <c r="J10" s="205">
        <v>1.1000000000000001</v>
      </c>
      <c r="K10" s="438">
        <v>77.5</v>
      </c>
    </row>
    <row r="11" spans="1:11" ht="15.95" customHeight="1">
      <c r="A11" s="605">
        <v>1974</v>
      </c>
      <c r="B11" s="606">
        <v>56.6</v>
      </c>
      <c r="C11" s="606" t="s">
        <v>8</v>
      </c>
      <c r="D11" s="606">
        <v>1.9</v>
      </c>
      <c r="E11" s="606">
        <v>3.8</v>
      </c>
      <c r="F11" s="606">
        <v>3.1</v>
      </c>
      <c r="G11" s="606">
        <v>8.1</v>
      </c>
      <c r="H11" s="606">
        <v>0</v>
      </c>
      <c r="I11" s="607">
        <v>73.5</v>
      </c>
      <c r="J11" s="606">
        <v>3.3</v>
      </c>
      <c r="K11" s="608">
        <v>76.8</v>
      </c>
    </row>
    <row r="12" spans="1:11" ht="15.95" customHeight="1">
      <c r="A12" s="204">
        <v>1975</v>
      </c>
      <c r="B12" s="205">
        <v>57</v>
      </c>
      <c r="C12" s="205" t="s">
        <v>8</v>
      </c>
      <c r="D12" s="205">
        <v>11.4</v>
      </c>
      <c r="E12" s="205">
        <v>3.3</v>
      </c>
      <c r="F12" s="205">
        <v>3.3</v>
      </c>
      <c r="G12" s="205">
        <v>3.5</v>
      </c>
      <c r="H12" s="205">
        <v>0.1</v>
      </c>
      <c r="I12" s="206">
        <v>78.599999999999994</v>
      </c>
      <c r="J12" s="205">
        <v>1.3</v>
      </c>
      <c r="K12" s="438">
        <v>79.900000000000006</v>
      </c>
    </row>
    <row r="13" spans="1:11" ht="15.95" customHeight="1">
      <c r="A13" s="605">
        <v>1976</v>
      </c>
      <c r="B13" s="606">
        <v>54.2</v>
      </c>
      <c r="C13" s="606" t="s">
        <v>8</v>
      </c>
      <c r="D13" s="606">
        <v>15.2</v>
      </c>
      <c r="E13" s="606">
        <v>3.3</v>
      </c>
      <c r="F13" s="606">
        <v>3.9</v>
      </c>
      <c r="G13" s="606">
        <v>7.3</v>
      </c>
      <c r="H13" s="606">
        <v>0.1</v>
      </c>
      <c r="I13" s="607">
        <v>84</v>
      </c>
      <c r="J13" s="606">
        <v>2.5</v>
      </c>
      <c r="K13" s="608">
        <v>86.5</v>
      </c>
    </row>
    <row r="14" spans="1:11" ht="15.95" customHeight="1">
      <c r="A14" s="204">
        <v>1977</v>
      </c>
      <c r="B14" s="205">
        <v>52.8</v>
      </c>
      <c r="C14" s="205" t="s">
        <v>8</v>
      </c>
      <c r="D14" s="205">
        <v>19</v>
      </c>
      <c r="E14" s="205">
        <v>3.4</v>
      </c>
      <c r="F14" s="205">
        <v>4.5999999999999996</v>
      </c>
      <c r="G14" s="205">
        <v>7.5</v>
      </c>
      <c r="H14" s="205">
        <v>0.1</v>
      </c>
      <c r="I14" s="206">
        <v>87.4</v>
      </c>
      <c r="J14" s="205">
        <v>-1.4</v>
      </c>
      <c r="K14" s="438">
        <v>86.1</v>
      </c>
    </row>
    <row r="15" spans="1:11" ht="15.95" customHeight="1">
      <c r="A15" s="605">
        <v>1978</v>
      </c>
      <c r="B15" s="606">
        <v>57.1</v>
      </c>
      <c r="C15" s="606" t="s">
        <v>8</v>
      </c>
      <c r="D15" s="606">
        <v>22.7</v>
      </c>
      <c r="E15" s="606">
        <v>4</v>
      </c>
      <c r="F15" s="606">
        <v>5.2</v>
      </c>
      <c r="G15" s="606">
        <v>1.1000000000000001</v>
      </c>
      <c r="H15" s="606">
        <v>0.1</v>
      </c>
      <c r="I15" s="607">
        <v>90.2</v>
      </c>
      <c r="J15" s="606">
        <v>-0.5</v>
      </c>
      <c r="K15" s="608">
        <v>89.8</v>
      </c>
    </row>
    <row r="16" spans="1:11" ht="15.95" customHeight="1">
      <c r="A16" s="204">
        <v>1979</v>
      </c>
      <c r="B16" s="205">
        <v>60.3</v>
      </c>
      <c r="C16" s="205" t="s">
        <v>8</v>
      </c>
      <c r="D16" s="205">
        <v>20.100000000000001</v>
      </c>
      <c r="E16" s="205">
        <v>4.3</v>
      </c>
      <c r="F16" s="205">
        <v>5</v>
      </c>
      <c r="G16" s="205">
        <v>2.6</v>
      </c>
      <c r="H16" s="205">
        <v>0.2</v>
      </c>
      <c r="I16" s="206">
        <v>92.5</v>
      </c>
      <c r="J16" s="205">
        <v>1.9</v>
      </c>
      <c r="K16" s="438">
        <v>94.4</v>
      </c>
    </row>
    <row r="17" spans="1:11" ht="15.95" customHeight="1">
      <c r="A17" s="605">
        <v>1980</v>
      </c>
      <c r="B17" s="606">
        <v>58</v>
      </c>
      <c r="C17" s="606" t="s">
        <v>8</v>
      </c>
      <c r="D17" s="606">
        <v>25.3</v>
      </c>
      <c r="E17" s="606">
        <v>4</v>
      </c>
      <c r="F17" s="606">
        <v>5.6</v>
      </c>
      <c r="G17" s="606">
        <v>0.9</v>
      </c>
      <c r="H17" s="606">
        <v>0.2</v>
      </c>
      <c r="I17" s="607">
        <v>94</v>
      </c>
      <c r="J17" s="606">
        <v>0.5</v>
      </c>
      <c r="K17" s="608">
        <v>94.6</v>
      </c>
    </row>
    <row r="18" spans="1:11" ht="15.95" customHeight="1">
      <c r="A18" s="204">
        <v>1981</v>
      </c>
      <c r="B18" s="205">
        <v>58.8</v>
      </c>
      <c r="C18" s="205" t="s">
        <v>8</v>
      </c>
      <c r="D18" s="205">
        <v>36</v>
      </c>
      <c r="E18" s="205">
        <v>2.6</v>
      </c>
      <c r="F18" s="205">
        <v>2.2000000000000002</v>
      </c>
      <c r="G18" s="205">
        <v>0.3</v>
      </c>
      <c r="H18" s="205">
        <v>0.1</v>
      </c>
      <c r="I18" s="206">
        <v>100</v>
      </c>
      <c r="J18" s="205">
        <v>-2.6</v>
      </c>
      <c r="K18" s="438">
        <v>97.5</v>
      </c>
    </row>
    <row r="19" spans="1:11" ht="15.95" customHeight="1">
      <c r="A19" s="605">
        <v>1982</v>
      </c>
      <c r="B19" s="606">
        <v>54.1</v>
      </c>
      <c r="C19" s="606" t="s">
        <v>8</v>
      </c>
      <c r="D19" s="606">
        <v>37.299999999999997</v>
      </c>
      <c r="E19" s="606">
        <v>2.4</v>
      </c>
      <c r="F19" s="606">
        <v>2.6</v>
      </c>
      <c r="G19" s="606">
        <v>0.2</v>
      </c>
      <c r="H19" s="606">
        <v>0.1</v>
      </c>
      <c r="I19" s="607">
        <v>96.7</v>
      </c>
      <c r="J19" s="606">
        <v>3.5</v>
      </c>
      <c r="K19" s="608">
        <v>100.1</v>
      </c>
    </row>
    <row r="20" spans="1:11" ht="15.95" customHeight="1">
      <c r="A20" s="204">
        <v>1983</v>
      </c>
      <c r="B20" s="205">
        <v>62.575000000000003</v>
      </c>
      <c r="C20" s="205" t="s">
        <v>8</v>
      </c>
      <c r="D20" s="205">
        <v>39.055999999999997</v>
      </c>
      <c r="E20" s="205">
        <v>2.42</v>
      </c>
      <c r="F20" s="205">
        <v>1.4741099999999998</v>
      </c>
      <c r="G20" s="205">
        <v>9.6000000000000002E-2</v>
      </c>
      <c r="H20" s="205">
        <v>0.104</v>
      </c>
      <c r="I20" s="206">
        <v>105.72511</v>
      </c>
      <c r="J20" s="205">
        <v>4.9359999999999999</v>
      </c>
      <c r="K20" s="438">
        <v>110.66111000000001</v>
      </c>
    </row>
    <row r="21" spans="1:11" ht="15.95" customHeight="1">
      <c r="A21" s="605">
        <v>1984</v>
      </c>
      <c r="B21" s="606">
        <v>66.858999999999995</v>
      </c>
      <c r="C21" s="606" t="s">
        <v>8</v>
      </c>
      <c r="D21" s="606">
        <v>48.51</v>
      </c>
      <c r="E21" s="606">
        <v>2.4820000000000002</v>
      </c>
      <c r="F21" s="606">
        <v>1.68069</v>
      </c>
      <c r="G21" s="606">
        <v>0.02</v>
      </c>
      <c r="H21" s="606">
        <v>2.3E-2</v>
      </c>
      <c r="I21" s="607">
        <v>119.57468999999999</v>
      </c>
      <c r="J21" s="606">
        <v>0.38600000000000001</v>
      </c>
      <c r="K21" s="608">
        <v>119.96069000000001</v>
      </c>
    </row>
    <row r="22" spans="1:11" ht="15.95" customHeight="1">
      <c r="A22" s="204">
        <v>1985</v>
      </c>
      <c r="B22" s="205">
        <v>69.835999999999999</v>
      </c>
      <c r="C22" s="205" t="s">
        <v>8</v>
      </c>
      <c r="D22" s="205">
        <v>55.811999999999998</v>
      </c>
      <c r="E22" s="205">
        <v>2.41</v>
      </c>
      <c r="F22" s="205">
        <v>3.6843300000000001</v>
      </c>
      <c r="G22" s="205">
        <v>0.54500000000000004</v>
      </c>
      <c r="H22" s="205">
        <v>2.7E-2</v>
      </c>
      <c r="I22" s="206">
        <v>132.31432999999996</v>
      </c>
      <c r="J22" s="205">
        <v>-1.5089999999999999</v>
      </c>
      <c r="K22" s="438">
        <v>130.80533</v>
      </c>
    </row>
    <row r="23" spans="1:11" ht="15.95" customHeight="1">
      <c r="A23" s="605">
        <v>1986</v>
      </c>
      <c r="B23" s="606">
        <v>59.890999999999998</v>
      </c>
      <c r="C23" s="606" t="s">
        <v>8</v>
      </c>
      <c r="D23" s="606">
        <v>66.884</v>
      </c>
      <c r="E23" s="606">
        <v>2.8069999999999999</v>
      </c>
      <c r="F23" s="606">
        <v>3.6444999999999999</v>
      </c>
      <c r="G23" s="606">
        <v>0.41599999999999998</v>
      </c>
      <c r="H23" s="606">
        <v>4.2999999999999997E-2</v>
      </c>
      <c r="I23" s="607">
        <v>133.68549999999999</v>
      </c>
      <c r="J23" s="606">
        <v>-4.6589999999999998</v>
      </c>
      <c r="K23" s="608">
        <v>129.0265</v>
      </c>
    </row>
    <row r="24" spans="1:11" ht="15.95" customHeight="1">
      <c r="A24" s="204">
        <v>1987</v>
      </c>
      <c r="B24" s="205">
        <v>70.695999999999998</v>
      </c>
      <c r="C24" s="205" t="s">
        <v>8</v>
      </c>
      <c r="D24" s="205">
        <v>64.340999999999994</v>
      </c>
      <c r="E24" s="205">
        <v>2.7610000000000001</v>
      </c>
      <c r="F24" s="205">
        <v>3.3756699999999999</v>
      </c>
      <c r="G24" s="205">
        <v>0.28199999999999997</v>
      </c>
      <c r="H24" s="205">
        <v>6.5000000000000002E-2</v>
      </c>
      <c r="I24" s="206">
        <v>141.52067</v>
      </c>
      <c r="J24" s="205">
        <v>-4.17</v>
      </c>
      <c r="K24" s="438">
        <v>137.35066999999998</v>
      </c>
    </row>
    <row r="25" spans="1:11" ht="15.95" customHeight="1">
      <c r="A25" s="605">
        <v>1988</v>
      </c>
      <c r="B25" s="606">
        <v>68.763000000000005</v>
      </c>
      <c r="C25" s="606" t="s">
        <v>8</v>
      </c>
      <c r="D25" s="606">
        <v>66.274000000000001</v>
      </c>
      <c r="E25" s="606">
        <v>2.871</v>
      </c>
      <c r="F25" s="606">
        <v>2.9420100000000002</v>
      </c>
      <c r="G25" s="606">
        <v>0.224</v>
      </c>
      <c r="H25" s="606">
        <v>0.05</v>
      </c>
      <c r="I25" s="607">
        <v>141.12401000000003</v>
      </c>
      <c r="J25" s="606">
        <v>-2.6070000000000002</v>
      </c>
      <c r="K25" s="608">
        <v>138.50700999999998</v>
      </c>
    </row>
    <row r="26" spans="1:11" ht="15.95" customHeight="1">
      <c r="A26" s="204">
        <v>1989</v>
      </c>
      <c r="B26" s="205">
        <v>70.838999999999999</v>
      </c>
      <c r="C26" s="205" t="s">
        <v>8</v>
      </c>
      <c r="D26" s="205">
        <v>62.686999999999998</v>
      </c>
      <c r="E26" s="205">
        <v>2.8130000000000002</v>
      </c>
      <c r="F26" s="205">
        <v>2.4191799999999999</v>
      </c>
      <c r="G26" s="205">
        <v>2.9000000000000001E-2</v>
      </c>
      <c r="H26" s="205">
        <v>6.9000000000000006E-2</v>
      </c>
      <c r="I26" s="206">
        <v>138.85617999999999</v>
      </c>
      <c r="J26" s="205">
        <v>-0.47299999999999998</v>
      </c>
      <c r="K26" s="438">
        <v>138.38017999999997</v>
      </c>
    </row>
    <row r="27" spans="1:11" ht="15.95" customHeight="1">
      <c r="A27" s="605">
        <v>1990</v>
      </c>
      <c r="B27" s="606">
        <v>71.448999999999998</v>
      </c>
      <c r="C27" s="606" t="s">
        <v>8</v>
      </c>
      <c r="D27" s="606">
        <v>65.224999999999994</v>
      </c>
      <c r="E27" s="606">
        <v>2.585</v>
      </c>
      <c r="F27" s="606">
        <v>2.4162699999999999</v>
      </c>
      <c r="G27" s="606">
        <v>2.1999999999999999E-2</v>
      </c>
      <c r="H27" s="606">
        <v>3.1E-2</v>
      </c>
      <c r="I27" s="607">
        <v>141.72826999999998</v>
      </c>
      <c r="J27" s="606">
        <v>-1.768</v>
      </c>
      <c r="K27" s="608">
        <v>139.94927000000001</v>
      </c>
    </row>
    <row r="28" spans="1:11" ht="15.95" customHeight="1">
      <c r="A28" s="204">
        <v>1991</v>
      </c>
      <c r="B28" s="205">
        <v>62.265999999999998</v>
      </c>
      <c r="C28" s="205" t="s">
        <v>8</v>
      </c>
      <c r="D28" s="205">
        <v>73.483999999999995</v>
      </c>
      <c r="E28" s="205">
        <v>2.9049999999999998</v>
      </c>
      <c r="F28" s="205">
        <v>3.7160700000000002</v>
      </c>
      <c r="G28" s="205">
        <v>1.7000000000000001E-2</v>
      </c>
      <c r="H28" s="205">
        <v>5.0999999999999997E-2</v>
      </c>
      <c r="I28" s="206">
        <v>142.43906999999999</v>
      </c>
      <c r="J28" s="205">
        <v>-1.294</v>
      </c>
      <c r="K28" s="438">
        <v>141.14306999999999</v>
      </c>
    </row>
    <row r="29" spans="1:11" ht="15.95" customHeight="1">
      <c r="A29" s="605">
        <v>1992</v>
      </c>
      <c r="B29" s="606">
        <v>73.298000000000002</v>
      </c>
      <c r="C29" s="606" t="s">
        <v>8</v>
      </c>
      <c r="D29" s="606">
        <v>60.774000000000001</v>
      </c>
      <c r="E29" s="606">
        <v>3.089</v>
      </c>
      <c r="F29" s="606">
        <v>4.2544199999999996</v>
      </c>
      <c r="G29" s="606">
        <v>0.29499999999999998</v>
      </c>
      <c r="H29" s="606">
        <v>8.4000000000000005E-2</v>
      </c>
      <c r="I29" s="607">
        <v>141.79442</v>
      </c>
      <c r="J29" s="606">
        <v>-2.1560000000000001</v>
      </c>
      <c r="K29" s="608">
        <v>139.62742</v>
      </c>
    </row>
    <row r="30" spans="1:11" ht="15.95" customHeight="1">
      <c r="A30" s="204">
        <v>1993</v>
      </c>
      <c r="B30" s="205">
        <v>73.617999999999995</v>
      </c>
      <c r="C30" s="205" t="s">
        <v>8</v>
      </c>
      <c r="D30" s="205">
        <v>58.76</v>
      </c>
      <c r="E30" s="205">
        <v>3.5329999999999999</v>
      </c>
      <c r="F30" s="205">
        <v>5.0158699999999996</v>
      </c>
      <c r="G30" s="205">
        <v>0.17599999999999999</v>
      </c>
      <c r="H30" s="205">
        <v>0.13100000000000001</v>
      </c>
      <c r="I30" s="206">
        <v>141.23386999999997</v>
      </c>
      <c r="J30" s="205">
        <v>-0.58599999999999997</v>
      </c>
      <c r="K30" s="438">
        <v>140.63086999999999</v>
      </c>
    </row>
    <row r="31" spans="1:11" ht="15.95" customHeight="1">
      <c r="A31" s="605">
        <v>1994</v>
      </c>
      <c r="B31" s="606">
        <v>58.298999999999999</v>
      </c>
      <c r="C31" s="606" t="s">
        <v>8</v>
      </c>
      <c r="D31" s="606">
        <v>70.085999999999999</v>
      </c>
      <c r="E31" s="606">
        <v>3.831</v>
      </c>
      <c r="F31" s="606">
        <v>5.8665600000000007</v>
      </c>
      <c r="G31" s="606">
        <v>0.24299999999999999</v>
      </c>
      <c r="H31" s="606">
        <v>0.13500000000000001</v>
      </c>
      <c r="I31" s="607">
        <v>138.46055999999996</v>
      </c>
      <c r="J31" s="606">
        <v>0.26100000000000001</v>
      </c>
      <c r="K31" s="608">
        <v>138.67855999999998</v>
      </c>
    </row>
    <row r="32" spans="1:11" ht="15.95" customHeight="1">
      <c r="A32" s="204">
        <v>1995</v>
      </c>
      <c r="B32" s="205">
        <v>67.325999999999993</v>
      </c>
      <c r="C32" s="205" t="s">
        <v>8</v>
      </c>
      <c r="D32" s="205">
        <v>66.977999999999994</v>
      </c>
      <c r="E32" s="205">
        <v>3.8450000000000002</v>
      </c>
      <c r="F32" s="205">
        <v>5.76762</v>
      </c>
      <c r="G32" s="205">
        <v>0.13800000000000001</v>
      </c>
      <c r="H32" s="205">
        <v>8.8999999999999996E-2</v>
      </c>
      <c r="I32" s="206">
        <v>144.14361999999997</v>
      </c>
      <c r="J32" s="205">
        <v>-1.714</v>
      </c>
      <c r="K32" s="438">
        <v>142.41762</v>
      </c>
    </row>
    <row r="33" spans="1:11" ht="15.95" customHeight="1">
      <c r="A33" s="605">
        <v>1996</v>
      </c>
      <c r="B33" s="606">
        <v>51.228000000000002</v>
      </c>
      <c r="C33" s="606" t="s">
        <v>8</v>
      </c>
      <c r="D33" s="606">
        <v>71.361999999999995</v>
      </c>
      <c r="E33" s="606">
        <v>4.0289999999999999</v>
      </c>
      <c r="F33" s="606">
        <v>7.0858500000000006</v>
      </c>
      <c r="G33" s="606">
        <v>2.8420000000000001</v>
      </c>
      <c r="H33" s="606">
        <v>8.0000000000000002E-3</v>
      </c>
      <c r="I33" s="607">
        <v>136.55485000000002</v>
      </c>
      <c r="J33" s="606">
        <v>6.1390000000000002</v>
      </c>
      <c r="K33" s="608">
        <v>142.69385</v>
      </c>
    </row>
    <row r="34" spans="1:11" ht="15.95" customHeight="1">
      <c r="A34" s="204">
        <v>1997</v>
      </c>
      <c r="B34" s="205">
        <v>68.227000000000004</v>
      </c>
      <c r="C34" s="205">
        <v>0.20300000000000001</v>
      </c>
      <c r="D34" s="205">
        <v>66.914000000000001</v>
      </c>
      <c r="E34" s="205">
        <v>4.22</v>
      </c>
      <c r="F34" s="205">
        <v>5.5561600000000002</v>
      </c>
      <c r="G34" s="205">
        <v>0.187</v>
      </c>
      <c r="H34" s="205">
        <v>5.0000000000000001E-3</v>
      </c>
      <c r="I34" s="206">
        <v>145.31216000000001</v>
      </c>
      <c r="J34" s="205">
        <v>-2.7080000000000002</v>
      </c>
      <c r="K34" s="438">
        <v>142.60416000000001</v>
      </c>
    </row>
    <row r="35" spans="1:11" ht="15.95" customHeight="1">
      <c r="A35" s="605">
        <v>1998</v>
      </c>
      <c r="B35" s="606">
        <v>73.828999999999994</v>
      </c>
      <c r="C35" s="606">
        <v>0.308</v>
      </c>
      <c r="D35" s="606">
        <v>70.501000000000005</v>
      </c>
      <c r="E35" s="606">
        <v>4.0019999999999998</v>
      </c>
      <c r="F35" s="606">
        <v>6.0285500000000001</v>
      </c>
      <c r="G35" s="606">
        <v>4.9000000000000002E-2</v>
      </c>
      <c r="H35" s="606">
        <v>3.0000000000000001E-3</v>
      </c>
      <c r="I35" s="607">
        <v>154.72055</v>
      </c>
      <c r="J35" s="606">
        <v>-10.696999999999999</v>
      </c>
      <c r="K35" s="608">
        <v>144.03854999999999</v>
      </c>
    </row>
    <row r="36" spans="1:11" ht="15.95" customHeight="1">
      <c r="A36" s="204">
        <v>1999</v>
      </c>
      <c r="B36" s="205">
        <v>70.861999999999995</v>
      </c>
      <c r="C36" s="205">
        <v>0.35799999999999998</v>
      </c>
      <c r="D36" s="205">
        <v>70.2</v>
      </c>
      <c r="E36" s="205">
        <v>3.8860000000000001</v>
      </c>
      <c r="F36" s="205">
        <v>5.6182400000000001</v>
      </c>
      <c r="G36" s="205">
        <v>0.03</v>
      </c>
      <c r="H36" s="205">
        <v>8.0000000000000002E-3</v>
      </c>
      <c r="I36" s="206">
        <v>150.96224000000001</v>
      </c>
      <c r="J36" s="205">
        <v>-7.4820000000000002</v>
      </c>
      <c r="K36" s="438">
        <v>143.48007333333331</v>
      </c>
    </row>
    <row r="37" spans="1:11" ht="15.95" customHeight="1">
      <c r="A37" s="605">
        <v>2000</v>
      </c>
      <c r="B37" s="606">
        <v>77.847999999999999</v>
      </c>
      <c r="C37" s="606">
        <v>0.45700000000000002</v>
      </c>
      <c r="D37" s="606">
        <v>54.771999999999998</v>
      </c>
      <c r="E37" s="606">
        <v>4.1500000000000004</v>
      </c>
      <c r="F37" s="606">
        <v>4.6705500000000004</v>
      </c>
      <c r="G37" s="606">
        <v>2.9000000000000001E-2</v>
      </c>
      <c r="H37" s="606">
        <v>2.4E-2</v>
      </c>
      <c r="I37" s="607">
        <v>141.95054999999999</v>
      </c>
      <c r="J37" s="606">
        <v>4.6769999999999996</v>
      </c>
      <c r="K37" s="608">
        <v>146.62721666666664</v>
      </c>
    </row>
    <row r="38" spans="1:11" ht="15.95" customHeight="1">
      <c r="A38" s="204">
        <v>2001</v>
      </c>
      <c r="B38" s="205">
        <v>78.418000000000006</v>
      </c>
      <c r="C38" s="205">
        <v>0.48199999999999998</v>
      </c>
      <c r="D38" s="205">
        <v>69.210999999999999</v>
      </c>
      <c r="E38" s="205">
        <v>3.9180000000000001</v>
      </c>
      <c r="F38" s="205">
        <v>5.6376400000000002</v>
      </c>
      <c r="G38" s="205">
        <v>3.1E-2</v>
      </c>
      <c r="H38" s="205">
        <v>2.4E-2</v>
      </c>
      <c r="I38" s="206">
        <v>157.72164000000001</v>
      </c>
      <c r="J38" s="205">
        <v>-7.29</v>
      </c>
      <c r="K38" s="438">
        <v>150.43052888888886</v>
      </c>
    </row>
    <row r="39" spans="1:11" ht="15.95" customHeight="1">
      <c r="A39" s="605">
        <v>2002</v>
      </c>
      <c r="B39" s="606">
        <v>65.811000000000007</v>
      </c>
      <c r="C39" s="606">
        <v>0.60799999999999998</v>
      </c>
      <c r="D39" s="606">
        <v>65.55</v>
      </c>
      <c r="E39" s="606">
        <v>4.5510000000000002</v>
      </c>
      <c r="F39" s="606">
        <v>6.2720200000000004</v>
      </c>
      <c r="G39" s="606">
        <v>0.41199999999999998</v>
      </c>
      <c r="H39" s="606">
        <v>0.03</v>
      </c>
      <c r="I39" s="607">
        <v>143.23401999999999</v>
      </c>
      <c r="J39" s="606">
        <v>5.3559999999999999</v>
      </c>
      <c r="K39" s="608">
        <v>148.58800000000002</v>
      </c>
    </row>
    <row r="40" spans="1:11" ht="15.95" customHeight="1">
      <c r="A40" s="204">
        <v>2003</v>
      </c>
      <c r="B40" s="205">
        <v>53.018000000000001</v>
      </c>
      <c r="C40" s="205">
        <v>0.63100000000000001</v>
      </c>
      <c r="D40" s="205">
        <v>65.453999999999994</v>
      </c>
      <c r="E40" s="205">
        <v>4.7290000000000001</v>
      </c>
      <c r="F40" s="205">
        <v>7.8793100000000003</v>
      </c>
      <c r="G40" s="205">
        <v>0.499</v>
      </c>
      <c r="H40" s="205">
        <v>0.10100000000000001</v>
      </c>
      <c r="I40" s="206">
        <v>132.31130999999999</v>
      </c>
      <c r="J40" s="205">
        <v>12.829000000000001</v>
      </c>
      <c r="K40" s="438">
        <v>145.13930999999999</v>
      </c>
    </row>
    <row r="41" spans="1:11" ht="15.95" customHeight="1">
      <c r="A41" s="605">
        <v>2004</v>
      </c>
      <c r="B41" s="606">
        <v>60.085000000000001</v>
      </c>
      <c r="C41" s="606">
        <v>0.85</v>
      </c>
      <c r="D41" s="606">
        <v>75</v>
      </c>
      <c r="E41" s="606">
        <v>4.62</v>
      </c>
      <c r="F41" s="606">
        <v>8.2741000000000007</v>
      </c>
      <c r="G41" s="606">
        <v>3.5999999999999997E-2</v>
      </c>
      <c r="H41" s="606">
        <v>6.0000000000000001E-3</v>
      </c>
      <c r="I41" s="607">
        <v>148.87110000000001</v>
      </c>
      <c r="J41" s="606">
        <v>-2.1039999999999992</v>
      </c>
      <c r="K41" s="608">
        <v>146.768</v>
      </c>
    </row>
    <row r="42" spans="1:11" ht="15.95" customHeight="1">
      <c r="A42" s="204">
        <v>2005</v>
      </c>
      <c r="B42" s="205">
        <v>72.061999999999998</v>
      </c>
      <c r="C42" s="205">
        <v>0.93600000000000005</v>
      </c>
      <c r="D42" s="205">
        <v>69.5</v>
      </c>
      <c r="E42" s="205">
        <v>4.5720000000000001</v>
      </c>
      <c r="F42" s="205">
        <v>7.2711199999999998</v>
      </c>
      <c r="G42" s="205">
        <v>0.129</v>
      </c>
      <c r="H42" s="205">
        <v>2.1999999999999999E-2</v>
      </c>
      <c r="I42" s="206">
        <v>154.49211999999997</v>
      </c>
      <c r="J42" s="205">
        <v>-7.3920000000000003</v>
      </c>
      <c r="K42" s="438">
        <v>147.1</v>
      </c>
    </row>
    <row r="43" spans="1:11" ht="15.95" customHeight="1">
      <c r="A43" s="605">
        <v>2006</v>
      </c>
      <c r="B43" s="606">
        <v>61.067</v>
      </c>
      <c r="C43" s="606">
        <v>0.98699999999999999</v>
      </c>
      <c r="D43" s="606">
        <v>64.981999999999999</v>
      </c>
      <c r="E43" s="606">
        <v>5.0339999999999998</v>
      </c>
      <c r="F43" s="606">
        <v>7.2730600000000001</v>
      </c>
      <c r="G43" s="606">
        <v>4.3999999999999997E-2</v>
      </c>
      <c r="H43" s="606">
        <v>1.2999999999999999E-2</v>
      </c>
      <c r="I43" s="607">
        <v>139.40006</v>
      </c>
      <c r="J43" s="606">
        <v>6.05</v>
      </c>
      <c r="K43" s="608">
        <v>145.43705999999997</v>
      </c>
    </row>
    <row r="44" spans="1:11" ht="15.95" customHeight="1">
      <c r="A44" s="204">
        <v>2007</v>
      </c>
      <c r="B44" s="205">
        <v>65.59</v>
      </c>
      <c r="C44" s="205">
        <v>1.4319999999999999</v>
      </c>
      <c r="D44" s="205">
        <v>64.278999999999996</v>
      </c>
      <c r="E44" s="205">
        <v>5.7069999999999999</v>
      </c>
      <c r="F44" s="205">
        <v>7.8162600000000007</v>
      </c>
      <c r="G44" s="205">
        <v>7.5999999999999998E-2</v>
      </c>
      <c r="H44" s="205">
        <v>2.5999999999999999E-2</v>
      </c>
      <c r="I44" s="206">
        <v>144.92625999999998</v>
      </c>
      <c r="J44" s="205">
        <v>1.3160000000000001</v>
      </c>
      <c r="K44" s="438">
        <v>146.24220444444447</v>
      </c>
    </row>
    <row r="45" spans="1:11" ht="15.95" customHeight="1">
      <c r="A45" s="605">
        <v>2008</v>
      </c>
      <c r="B45" s="606">
        <v>66.3</v>
      </c>
      <c r="C45" s="606">
        <v>1.996</v>
      </c>
      <c r="D45" s="606">
        <v>61.27</v>
      </c>
      <c r="E45" s="606">
        <v>6.06</v>
      </c>
      <c r="F45" s="606">
        <v>8.02</v>
      </c>
      <c r="G45" s="606">
        <v>0.09</v>
      </c>
      <c r="H45" s="606">
        <v>0.02</v>
      </c>
      <c r="I45" s="607">
        <v>143.75</v>
      </c>
      <c r="J45" s="606">
        <v>-1.962</v>
      </c>
      <c r="K45" s="608">
        <v>141.78821666666667</v>
      </c>
    </row>
    <row r="46" spans="1:11" ht="15.95" customHeight="1">
      <c r="A46" s="204">
        <v>2009</v>
      </c>
      <c r="B46" s="205">
        <v>64.61</v>
      </c>
      <c r="C46" s="205">
        <v>2.4849999999999999</v>
      </c>
      <c r="D46" s="205">
        <v>49.99</v>
      </c>
      <c r="E46" s="205">
        <v>5.89</v>
      </c>
      <c r="F46" s="205">
        <v>9.89</v>
      </c>
      <c r="G46" s="205">
        <v>0.1</v>
      </c>
      <c r="H46" s="205">
        <v>0.02</v>
      </c>
      <c r="I46" s="206">
        <v>132.97999999999999</v>
      </c>
      <c r="J46" s="205">
        <v>4.6859999999999999</v>
      </c>
      <c r="K46" s="438">
        <v>137.66026555555555</v>
      </c>
    </row>
    <row r="47" spans="1:11" ht="15.95" customHeight="1">
      <c r="A47" s="605">
        <v>2010</v>
      </c>
      <c r="B47" s="609">
        <v>66.581999999999994</v>
      </c>
      <c r="C47" s="606">
        <v>3.5</v>
      </c>
      <c r="D47" s="606">
        <v>55.63</v>
      </c>
      <c r="E47" s="609">
        <v>6.242</v>
      </c>
      <c r="F47" s="609">
        <v>12.612909999999999</v>
      </c>
      <c r="G47" s="608">
        <v>0.245</v>
      </c>
      <c r="H47" s="608">
        <v>2.1000000000000001E-2</v>
      </c>
      <c r="I47" s="610">
        <v>144.83090999999996</v>
      </c>
      <c r="J47" s="608">
        <v>2.0790000000000002</v>
      </c>
      <c r="K47" s="608">
        <v>146.90991</v>
      </c>
    </row>
    <row r="48" spans="1:11" ht="15.95" customHeight="1">
      <c r="A48" s="451">
        <v>2011</v>
      </c>
      <c r="B48" s="452">
        <v>65.933999999999997</v>
      </c>
      <c r="C48" s="452">
        <v>6.08</v>
      </c>
      <c r="D48" s="452">
        <v>58.02</v>
      </c>
      <c r="E48" s="452">
        <v>5.79</v>
      </c>
      <c r="F48" s="452">
        <v>10.91832</v>
      </c>
      <c r="G48" s="438">
        <v>1E-3</v>
      </c>
      <c r="H48" s="438">
        <v>8.0000000000000002E-3</v>
      </c>
      <c r="I48" s="571">
        <v>146.75532000000001</v>
      </c>
      <c r="J48" s="438">
        <v>-7.2350000000000003</v>
      </c>
      <c r="K48" s="438">
        <v>139.52054222222222</v>
      </c>
    </row>
    <row r="49" spans="1:11" ht="15.95" customHeight="1">
      <c r="A49" s="605">
        <v>2012</v>
      </c>
      <c r="B49" s="609">
        <v>77.741</v>
      </c>
      <c r="C49" s="609">
        <v>7.1150000000000002</v>
      </c>
      <c r="D49" s="609">
        <v>61.216000000000001</v>
      </c>
      <c r="E49" s="609">
        <v>6.18</v>
      </c>
      <c r="F49" s="609">
        <v>8.9414599999999993</v>
      </c>
      <c r="G49" s="608">
        <v>0.379</v>
      </c>
      <c r="H49" s="608">
        <v>0</v>
      </c>
      <c r="I49" s="610">
        <v>161.57246000000001</v>
      </c>
      <c r="J49" s="608">
        <v>-19.573</v>
      </c>
      <c r="K49" s="608">
        <v>141.99923777777778</v>
      </c>
    </row>
    <row r="50" spans="1:11" ht="15.95" customHeight="1">
      <c r="A50" s="204"/>
      <c r="B50" s="452"/>
      <c r="C50" s="452"/>
      <c r="D50" s="452"/>
      <c r="E50" s="452"/>
      <c r="G50" s="452"/>
      <c r="H50" s="452"/>
      <c r="I50" s="453"/>
      <c r="J50" s="452"/>
      <c r="K50" s="438"/>
    </row>
    <row r="51" spans="1:11" ht="15.95" customHeight="1">
      <c r="A51" s="198" t="s">
        <v>356</v>
      </c>
    </row>
    <row r="52" spans="1:11" ht="15.95" customHeight="1">
      <c r="A52" s="195" t="s">
        <v>150</v>
      </c>
    </row>
    <row r="53" spans="1:11">
      <c r="A53" s="105"/>
    </row>
  </sheetData>
  <pageMargins left="0.70866141732283472" right="0.70866141732283472" top="0.74803149606299213" bottom="0.74803149606299213" header="0.31496062992125984" footer="0.31496062992125984"/>
  <pageSetup paperSize="9" scale="81"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7"/>
  <sheetViews>
    <sheetView zoomScale="75" zoomScaleNormal="75" zoomScaleSheetLayoutView="100" workbookViewId="0"/>
  </sheetViews>
  <sheetFormatPr defaultColWidth="8.85546875" defaultRowHeight="12.75"/>
  <cols>
    <col min="1" max="1" width="45.7109375" style="13" customWidth="1"/>
    <col min="2" max="2" width="5.7109375" style="13" customWidth="1"/>
    <col min="3" max="3" width="5.7109375" style="5" customWidth="1"/>
    <col min="4" max="4" width="27.7109375" style="5" customWidth="1"/>
    <col min="5" max="5" width="5.7109375" style="5" customWidth="1"/>
    <col min="6" max="6" width="8.85546875" style="5" customWidth="1"/>
    <col min="7" max="8" width="8.85546875" style="13" customWidth="1"/>
    <col min="9" max="16384" width="8.85546875" style="13"/>
  </cols>
  <sheetData>
    <row r="1" spans="1:5" ht="15.95" customHeight="1"/>
    <row r="2" spans="1:5" ht="15.95" customHeight="1"/>
    <row r="3" spans="1:5" ht="15.95" customHeight="1">
      <c r="A3" s="3" t="s">
        <v>229</v>
      </c>
      <c r="B3" s="4"/>
    </row>
    <row r="4" spans="1:5" ht="15.95" customHeight="1">
      <c r="A4" s="716" t="s">
        <v>235</v>
      </c>
      <c r="B4" s="4"/>
      <c r="C4" s="437"/>
    </row>
    <row r="5" spans="1:5" ht="15.95" customHeight="1">
      <c r="A5" s="716"/>
      <c r="B5" s="4"/>
      <c r="C5" s="437"/>
    </row>
    <row r="6" spans="1:5" ht="15.95" customHeight="1">
      <c r="A6" s="7" t="s">
        <v>9</v>
      </c>
      <c r="B6" s="8"/>
    </row>
    <row r="7" spans="1:5" ht="15.95" customHeight="1">
      <c r="A7" s="9" t="s">
        <v>10</v>
      </c>
      <c r="B7" s="10" t="s">
        <v>11</v>
      </c>
    </row>
    <row r="8" spans="1:5" ht="15.95" customHeight="1">
      <c r="A8" s="11" t="s">
        <v>12</v>
      </c>
      <c r="B8" s="431">
        <v>168.64305555555558</v>
      </c>
    </row>
    <row r="9" spans="1:5" ht="15.95" customHeight="1">
      <c r="A9" s="12" t="s">
        <v>13</v>
      </c>
      <c r="B9" s="432">
        <v>14.479444444444443</v>
      </c>
      <c r="D9" s="13"/>
      <c r="E9" s="13"/>
    </row>
    <row r="10" spans="1:5" ht="15.95" customHeight="1">
      <c r="A10" s="14" t="s">
        <v>14</v>
      </c>
      <c r="B10" s="433">
        <v>22.878888888888888</v>
      </c>
      <c r="D10" s="15" t="s">
        <v>15</v>
      </c>
      <c r="E10" s="16"/>
    </row>
    <row r="11" spans="1:5" ht="15.95" customHeight="1">
      <c r="A11" s="12" t="s">
        <v>16</v>
      </c>
      <c r="B11" s="432">
        <v>132.15583333333333</v>
      </c>
      <c r="D11" s="17" t="s">
        <v>17</v>
      </c>
      <c r="E11" s="18" t="s">
        <v>11</v>
      </c>
    </row>
    <row r="12" spans="1:5" ht="15.95" customHeight="1">
      <c r="A12" s="14" t="s">
        <v>18</v>
      </c>
      <c r="B12" s="433">
        <v>5.056111111111111</v>
      </c>
      <c r="D12" s="14" t="s">
        <v>19</v>
      </c>
      <c r="E12" s="433">
        <v>53.371000000000002</v>
      </c>
    </row>
    <row r="13" spans="1:5" ht="15.95" customHeight="1">
      <c r="A13" s="12" t="s">
        <v>20</v>
      </c>
      <c r="B13" s="432">
        <v>66.686000000000007</v>
      </c>
      <c r="D13" s="12" t="s">
        <v>21</v>
      </c>
      <c r="E13" s="432">
        <v>4.4169999999999998</v>
      </c>
    </row>
    <row r="14" spans="1:5" ht="15.95" customHeight="1">
      <c r="A14" s="14" t="s">
        <v>22</v>
      </c>
      <c r="B14" s="433">
        <v>168.36751000000001</v>
      </c>
      <c r="D14" s="14" t="s">
        <v>23</v>
      </c>
      <c r="E14" s="433">
        <v>12.534444444444443</v>
      </c>
    </row>
    <row r="15" spans="1:5" ht="15.95" customHeight="1">
      <c r="A15" s="12" t="s">
        <v>24</v>
      </c>
      <c r="B15" s="432">
        <v>6.0780000000000003</v>
      </c>
      <c r="D15" s="12" t="s">
        <v>25</v>
      </c>
      <c r="E15" s="432">
        <v>4.1749999999999998</v>
      </c>
    </row>
    <row r="16" spans="1:5" ht="15.95" customHeight="1">
      <c r="A16" s="19" t="s">
        <v>26</v>
      </c>
      <c r="B16" s="434">
        <v>-7.2350000000000003</v>
      </c>
      <c r="D16" s="14" t="s">
        <v>27</v>
      </c>
      <c r="E16" s="433">
        <v>15.391388888888889</v>
      </c>
    </row>
    <row r="17" spans="1:5" ht="15.95" customHeight="1">
      <c r="A17" s="6" t="s">
        <v>28</v>
      </c>
      <c r="B17" s="20">
        <v>577.1098433333334</v>
      </c>
      <c r="D17" s="12" t="s">
        <v>29</v>
      </c>
      <c r="E17" s="432">
        <v>54.140277777777776</v>
      </c>
    </row>
    <row r="18" spans="1:5" ht="15.95" customHeight="1">
      <c r="A18" s="6"/>
      <c r="B18" s="4"/>
      <c r="D18" s="21" t="s">
        <v>30</v>
      </c>
      <c r="E18" s="22">
        <v>144.02911111111109</v>
      </c>
    </row>
    <row r="19" spans="1:5" ht="15.95" customHeight="1">
      <c r="A19" s="3" t="s">
        <v>31</v>
      </c>
      <c r="B19" s="23"/>
      <c r="D19" s="6"/>
      <c r="E19" s="24"/>
    </row>
    <row r="20" spans="1:5" ht="15.95" customHeight="1">
      <c r="A20" s="17" t="s">
        <v>32</v>
      </c>
      <c r="B20" s="25"/>
      <c r="D20" s="17" t="s">
        <v>33</v>
      </c>
      <c r="E20" s="26"/>
    </row>
    <row r="21" spans="1:5" ht="15.95" customHeight="1">
      <c r="A21" s="14" t="s">
        <v>34</v>
      </c>
      <c r="B21" s="433">
        <v>9.032823333333333</v>
      </c>
      <c r="D21" s="14" t="s">
        <v>19</v>
      </c>
      <c r="E21" s="433">
        <v>2.641111111111111</v>
      </c>
    </row>
    <row r="22" spans="1:5" ht="15.95" customHeight="1">
      <c r="A22" s="12" t="s">
        <v>35</v>
      </c>
      <c r="B22" s="432">
        <v>20.411388888888887</v>
      </c>
      <c r="D22" s="12" t="s">
        <v>23</v>
      </c>
      <c r="E22" s="432">
        <v>81.525787777777794</v>
      </c>
    </row>
    <row r="23" spans="1:5" ht="15.95" customHeight="1">
      <c r="A23" s="14" t="s">
        <v>36</v>
      </c>
      <c r="B23" s="433">
        <v>28.584166666666665</v>
      </c>
      <c r="D23" s="14" t="s">
        <v>37</v>
      </c>
      <c r="E23" s="435">
        <v>0.36083333333333334</v>
      </c>
    </row>
    <row r="24" spans="1:5" ht="15.95" customHeight="1">
      <c r="A24" s="12" t="s">
        <v>38</v>
      </c>
      <c r="B24" s="432">
        <v>32.328944444444438</v>
      </c>
      <c r="D24" s="27" t="s">
        <v>39</v>
      </c>
      <c r="E24" s="436">
        <v>5.9350041000000004</v>
      </c>
    </row>
    <row r="25" spans="1:5" ht="15.95" customHeight="1">
      <c r="A25" s="14" t="s">
        <v>40</v>
      </c>
      <c r="B25" s="433">
        <v>107.89251000000002</v>
      </c>
      <c r="D25" s="6" t="s">
        <v>28</v>
      </c>
      <c r="E25" s="491">
        <v>90.4</v>
      </c>
    </row>
    <row r="26" spans="1:5" ht="15.95" customHeight="1">
      <c r="A26" s="21" t="s">
        <v>28</v>
      </c>
      <c r="B26" s="29">
        <v>198.24983333333333</v>
      </c>
      <c r="D26" s="6"/>
      <c r="E26" s="24"/>
    </row>
    <row r="27" spans="1:5" ht="15.95" customHeight="1">
      <c r="A27" s="30"/>
      <c r="B27" s="30"/>
      <c r="D27" s="17" t="s">
        <v>7</v>
      </c>
      <c r="E27" s="26"/>
    </row>
    <row r="28" spans="1:5" ht="15.95" customHeight="1">
      <c r="A28" s="17" t="s">
        <v>41</v>
      </c>
      <c r="B28" s="31"/>
      <c r="D28" s="14" t="s">
        <v>19</v>
      </c>
      <c r="E28" s="433">
        <v>70.076111111111118</v>
      </c>
    </row>
    <row r="29" spans="1:5" ht="15.95" customHeight="1">
      <c r="A29" s="14" t="s">
        <v>42</v>
      </c>
      <c r="B29" s="433">
        <v>107.20051000000001</v>
      </c>
      <c r="D29" s="12" t="s">
        <v>43</v>
      </c>
      <c r="E29" s="432">
        <v>42.674444444444447</v>
      </c>
    </row>
    <row r="30" spans="1:5" ht="15.95" customHeight="1">
      <c r="A30" s="12" t="s">
        <v>25</v>
      </c>
      <c r="B30" s="432">
        <v>6.7297222222222217</v>
      </c>
      <c r="D30" s="14" t="s">
        <v>23</v>
      </c>
      <c r="E30" s="433">
        <v>13.140277777777779</v>
      </c>
    </row>
    <row r="31" spans="1:5" ht="15.95" customHeight="1">
      <c r="A31" s="14" t="s">
        <v>44</v>
      </c>
      <c r="B31" s="433">
        <v>15.391388888888889</v>
      </c>
      <c r="D31" s="12" t="s">
        <v>13</v>
      </c>
      <c r="E31" s="432">
        <v>2.1938888888888886</v>
      </c>
    </row>
    <row r="32" spans="1:5" ht="15.95" customHeight="1">
      <c r="A32" s="12" t="s">
        <v>45</v>
      </c>
      <c r="B32" s="432">
        <v>76.255559655555544</v>
      </c>
      <c r="D32" s="19" t="s">
        <v>46</v>
      </c>
      <c r="E32" s="434">
        <v>16.180277777777778</v>
      </c>
    </row>
    <row r="33" spans="1:5" ht="15.95" customHeight="1">
      <c r="A33" s="14" t="s">
        <v>19</v>
      </c>
      <c r="B33" s="433">
        <v>126.08822222222223</v>
      </c>
      <c r="D33" s="6" t="s">
        <v>30</v>
      </c>
      <c r="E33" s="32">
        <v>144.26500000000001</v>
      </c>
    </row>
    <row r="34" spans="1:5" ht="15.95" customHeight="1" thickBot="1">
      <c r="A34" s="12" t="s">
        <v>43</v>
      </c>
      <c r="B34" s="432">
        <v>47.091444444444448</v>
      </c>
      <c r="D34" s="33"/>
      <c r="E34" s="34"/>
    </row>
    <row r="35" spans="1:5" ht="15.95" customHeight="1" thickTop="1">
      <c r="A35" s="21" t="s">
        <v>28</v>
      </c>
      <c r="B35" s="29">
        <v>378.75684743333335</v>
      </c>
      <c r="D35" s="35" t="s">
        <v>47</v>
      </c>
      <c r="E35" s="28">
        <v>378.69411111111111</v>
      </c>
    </row>
    <row r="36" spans="1:5" ht="15.95" customHeight="1" thickBot="1">
      <c r="A36" s="33"/>
      <c r="B36" s="36"/>
      <c r="D36" s="13"/>
      <c r="E36" s="13"/>
    </row>
    <row r="37" spans="1:5" ht="15.95" customHeight="1" thickTop="1">
      <c r="A37" s="15" t="s">
        <v>48</v>
      </c>
      <c r="B37" s="28">
        <v>577.0066807666667</v>
      </c>
      <c r="D37" s="13"/>
      <c r="E37" s="13"/>
    </row>
    <row r="38" spans="1:5" ht="15.95" customHeight="1">
      <c r="A38" s="15"/>
      <c r="B38" s="28"/>
      <c r="D38" s="13"/>
      <c r="E38" s="13"/>
    </row>
    <row r="39" spans="1:5" ht="15.95" customHeight="1">
      <c r="A39" s="38" t="s">
        <v>351</v>
      </c>
      <c r="B39" s="28"/>
      <c r="D39" s="13"/>
      <c r="E39" s="13"/>
    </row>
    <row r="40" spans="1:5" ht="15.95" customHeight="1">
      <c r="A40" s="853" t="s">
        <v>145</v>
      </c>
    </row>
    <row r="41" spans="1:5" ht="15.95" customHeight="1">
      <c r="A41" s="37" t="s">
        <v>411</v>
      </c>
    </row>
    <row r="42" spans="1:5" ht="15.95" customHeight="1">
      <c r="A42" s="37" t="s">
        <v>410</v>
      </c>
    </row>
    <row r="43" spans="1:5" ht="15">
      <c r="A43" s="37"/>
    </row>
    <row r="47" spans="1:5">
      <c r="A47" s="39"/>
    </row>
    <row r="75" spans="1:2">
      <c r="A75" s="15"/>
      <c r="B75" s="8"/>
    </row>
    <row r="76" spans="1:2">
      <c r="B76" s="40"/>
    </row>
    <row r="77" spans="1:2">
      <c r="A77" s="41"/>
      <c r="B77" s="42"/>
    </row>
  </sheetData>
  <pageMargins left="0.70866141732283472" right="0.70866141732283472" top="0.74803149606299213" bottom="0.74803149606299213" header="0.31496062992125984" footer="0.31496062992125984"/>
  <pageSetup paperSize="9" scale="76" orientation="portrait" r:id="rId1"/>
  <headerFooter>
    <oddHeader>&amp;L&amp;G</oddHeader>
  </headerFooter>
  <rowBreaks count="1" manualBreakCount="1">
    <brk id="44" max="4"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showGridLines="0" zoomScaleNormal="100" workbookViewId="0"/>
  </sheetViews>
  <sheetFormatPr defaultColWidth="8" defaultRowHeight="12.75"/>
  <cols>
    <col min="1" max="1" width="5.7109375" style="148" customWidth="1"/>
    <col min="2" max="7" width="11.7109375" style="111" customWidth="1"/>
    <col min="8" max="16384" width="8" style="105"/>
  </cols>
  <sheetData>
    <row r="1" spans="1:8" ht="15.95" customHeight="1"/>
    <row r="2" spans="1:8" ht="15.95" customHeight="1"/>
    <row r="3" spans="1:8" ht="15.95" customHeight="1">
      <c r="A3" s="781" t="s">
        <v>241</v>
      </c>
      <c r="B3" s="781"/>
      <c r="C3" s="781"/>
      <c r="D3" s="781"/>
      <c r="E3" s="781"/>
      <c r="F3" s="781"/>
      <c r="G3" s="781"/>
    </row>
    <row r="4" spans="1:8" ht="15.95" customHeight="1">
      <c r="A4" s="781" t="s">
        <v>210</v>
      </c>
      <c r="B4" s="782"/>
      <c r="C4" s="782"/>
      <c r="D4" s="782"/>
      <c r="E4" s="782"/>
      <c r="F4" s="782"/>
      <c r="G4" s="782"/>
    </row>
    <row r="5" spans="1:8" ht="15.95" customHeight="1">
      <c r="A5" s="579"/>
      <c r="B5" s="579"/>
      <c r="C5" s="579"/>
      <c r="D5" s="579"/>
      <c r="E5" s="579"/>
      <c r="F5" s="579"/>
      <c r="G5" s="579"/>
    </row>
    <row r="6" spans="1:8" ht="39" customHeight="1">
      <c r="A6" s="200" t="s">
        <v>6</v>
      </c>
      <c r="B6" s="201" t="s">
        <v>84</v>
      </c>
      <c r="C6" s="201" t="s">
        <v>85</v>
      </c>
      <c r="D6" s="201" t="s">
        <v>37</v>
      </c>
      <c r="E6" s="201" t="s">
        <v>86</v>
      </c>
      <c r="F6" s="201" t="s">
        <v>87</v>
      </c>
      <c r="G6" s="202" t="s">
        <v>28</v>
      </c>
    </row>
    <row r="7" spans="1:8" ht="15.95" customHeight="1">
      <c r="A7" s="203">
        <v>1983</v>
      </c>
      <c r="B7" s="208">
        <v>3536.6666666666665</v>
      </c>
      <c r="C7" s="208">
        <v>93.055555555555557</v>
      </c>
      <c r="D7" s="208">
        <v>0</v>
      </c>
      <c r="E7" s="208">
        <v>1988.8888888888889</v>
      </c>
      <c r="F7" s="208">
        <v>1394.1666666666667</v>
      </c>
      <c r="G7" s="209">
        <v>7012.7777777777783</v>
      </c>
      <c r="H7" s="454"/>
    </row>
    <row r="8" spans="1:8" ht="15.95" customHeight="1">
      <c r="A8" s="204">
        <v>1984</v>
      </c>
      <c r="B8" s="210">
        <v>1938.6111111111111</v>
      </c>
      <c r="C8" s="210">
        <v>81.388888888888886</v>
      </c>
      <c r="D8" s="210">
        <v>0</v>
      </c>
      <c r="E8" s="210">
        <v>2616.9444444444443</v>
      </c>
      <c r="F8" s="210">
        <v>2085.8333333333335</v>
      </c>
      <c r="G8" s="211">
        <v>6722.7777777777774</v>
      </c>
      <c r="H8" s="454"/>
    </row>
    <row r="9" spans="1:8" ht="15.95" customHeight="1">
      <c r="A9" s="203">
        <v>1985</v>
      </c>
      <c r="B9" s="208">
        <v>4837.5</v>
      </c>
      <c r="C9" s="208">
        <v>81.388888888888886</v>
      </c>
      <c r="D9" s="208">
        <v>53.888888888888886</v>
      </c>
      <c r="E9" s="208">
        <v>2291.1111111111109</v>
      </c>
      <c r="F9" s="208">
        <v>3430.5555555555557</v>
      </c>
      <c r="G9" s="209">
        <v>10694.444444444445</v>
      </c>
      <c r="H9" s="454"/>
    </row>
    <row r="10" spans="1:8" ht="15.95" customHeight="1">
      <c r="A10" s="204">
        <v>1986</v>
      </c>
      <c r="B10" s="210">
        <v>4341.9444444444443</v>
      </c>
      <c r="C10" s="210">
        <v>116.38888888888889</v>
      </c>
      <c r="D10" s="210">
        <v>86.388888888888886</v>
      </c>
      <c r="E10" s="210">
        <v>2314.4444444444443</v>
      </c>
      <c r="F10" s="210">
        <v>3326.6666666666665</v>
      </c>
      <c r="G10" s="211">
        <v>10185.833333333332</v>
      </c>
      <c r="H10" s="454"/>
    </row>
    <row r="11" spans="1:8" ht="15.95" customHeight="1">
      <c r="A11" s="203">
        <v>1987</v>
      </c>
      <c r="B11" s="208">
        <v>3745.2777777777778</v>
      </c>
      <c r="C11" s="208">
        <v>221.11111111111111</v>
      </c>
      <c r="D11" s="208">
        <v>108.05555555555556</v>
      </c>
      <c r="E11" s="208">
        <v>2291.1111111111109</v>
      </c>
      <c r="F11" s="208">
        <v>3226.6666666666665</v>
      </c>
      <c r="G11" s="209">
        <v>9592.2222222222226</v>
      </c>
      <c r="H11" s="454"/>
    </row>
    <row r="12" spans="1:8" ht="15.95" customHeight="1">
      <c r="A12" s="204">
        <v>1988</v>
      </c>
      <c r="B12" s="210">
        <v>2918.0555555555557</v>
      </c>
      <c r="C12" s="210">
        <v>195.27777777777777</v>
      </c>
      <c r="D12" s="210">
        <v>399.44444444444446</v>
      </c>
      <c r="E12" s="210">
        <v>2372.5</v>
      </c>
      <c r="F12" s="210">
        <v>3279.7222222222222</v>
      </c>
      <c r="G12" s="211">
        <v>9165</v>
      </c>
      <c r="H12" s="454"/>
    </row>
    <row r="13" spans="1:8" ht="15.95" customHeight="1">
      <c r="A13" s="203">
        <v>1989</v>
      </c>
      <c r="B13" s="208">
        <v>1897.7777777777778</v>
      </c>
      <c r="C13" s="208">
        <v>383.88888888888886</v>
      </c>
      <c r="D13" s="208">
        <v>302.22222222222223</v>
      </c>
      <c r="E13" s="208">
        <v>2605</v>
      </c>
      <c r="F13" s="208">
        <v>2485.8333333333335</v>
      </c>
      <c r="G13" s="209">
        <v>7674.7222222222226</v>
      </c>
      <c r="H13" s="454"/>
    </row>
    <row r="14" spans="1:8" ht="15.95" customHeight="1">
      <c r="A14" s="204">
        <v>1990</v>
      </c>
      <c r="B14" s="210">
        <v>1531.3888888888889</v>
      </c>
      <c r="C14" s="210">
        <v>279.16666666666669</v>
      </c>
      <c r="D14" s="210">
        <v>464.44444444444446</v>
      </c>
      <c r="E14" s="210">
        <v>2453.8888888888887</v>
      </c>
      <c r="F14" s="210">
        <v>2377.7777777777778</v>
      </c>
      <c r="G14" s="211">
        <v>7106.6666666666661</v>
      </c>
      <c r="H14" s="454"/>
    </row>
    <row r="15" spans="1:8" ht="15.95" customHeight="1">
      <c r="A15" s="203">
        <v>1991</v>
      </c>
      <c r="B15" s="208">
        <v>2754.7222222222222</v>
      </c>
      <c r="C15" s="208">
        <v>233.61111111111111</v>
      </c>
      <c r="D15" s="208">
        <v>583.33333333333337</v>
      </c>
      <c r="E15" s="208">
        <v>2495.5555555555557</v>
      </c>
      <c r="F15" s="208">
        <v>3213.333333333333</v>
      </c>
      <c r="G15" s="209">
        <v>9280.5555555555547</v>
      </c>
      <c r="H15" s="454"/>
    </row>
    <row r="16" spans="1:8" ht="15.95" customHeight="1">
      <c r="A16" s="204">
        <v>1992</v>
      </c>
      <c r="B16" s="210">
        <v>3659.1666666666665</v>
      </c>
      <c r="C16" s="210">
        <v>395.27777777777777</v>
      </c>
      <c r="D16" s="210">
        <v>842.5</v>
      </c>
      <c r="E16" s="210">
        <v>2966.1111111111109</v>
      </c>
      <c r="F16" s="210">
        <v>3344.1666666666665</v>
      </c>
      <c r="G16" s="211">
        <v>11207.222222222221</v>
      </c>
      <c r="H16" s="454"/>
    </row>
    <row r="17" spans="1:8" ht="15.95" customHeight="1">
      <c r="A17" s="203">
        <v>1993</v>
      </c>
      <c r="B17" s="208">
        <v>4175.833333333333</v>
      </c>
      <c r="C17" s="208">
        <v>334.44444444444446</v>
      </c>
      <c r="D17" s="208">
        <v>962.22222222222217</v>
      </c>
      <c r="E17" s="208">
        <v>3037.5</v>
      </c>
      <c r="F17" s="208">
        <v>3601.6666666666665</v>
      </c>
      <c r="G17" s="209">
        <v>12111.666666666666</v>
      </c>
      <c r="H17" s="454"/>
    </row>
    <row r="18" spans="1:8" ht="15.95" customHeight="1">
      <c r="A18" s="204">
        <v>1994</v>
      </c>
      <c r="B18" s="210">
        <v>5915.5555555555557</v>
      </c>
      <c r="C18" s="210">
        <v>406.38888888888886</v>
      </c>
      <c r="D18" s="210">
        <v>884.44444444444446</v>
      </c>
      <c r="E18" s="210">
        <v>3116.9444444444443</v>
      </c>
      <c r="F18" s="210">
        <v>4385.2777777777774</v>
      </c>
      <c r="G18" s="211">
        <v>14708.611111111109</v>
      </c>
      <c r="H18" s="454"/>
    </row>
    <row r="19" spans="1:8" ht="15.95" customHeight="1">
      <c r="A19" s="203">
        <v>1995</v>
      </c>
      <c r="B19" s="208">
        <v>5224.7222222222217</v>
      </c>
      <c r="C19" s="208">
        <v>406.38888888888886</v>
      </c>
      <c r="D19" s="208">
        <v>758.33333333333337</v>
      </c>
      <c r="E19" s="208">
        <v>3337.7777777777778</v>
      </c>
      <c r="F19" s="208">
        <v>3757.7777777777778</v>
      </c>
      <c r="G19" s="209">
        <v>13485</v>
      </c>
      <c r="H19" s="454"/>
    </row>
    <row r="20" spans="1:8" ht="15.95" customHeight="1">
      <c r="A20" s="204">
        <v>1996</v>
      </c>
      <c r="B20" s="210">
        <v>12665.555555555555</v>
      </c>
      <c r="C20" s="210">
        <v>250.55555555555554</v>
      </c>
      <c r="D20" s="210">
        <v>651.38888888888891</v>
      </c>
      <c r="E20" s="210">
        <v>3349.4444444444443</v>
      </c>
      <c r="F20" s="210">
        <v>7290.2777777777774</v>
      </c>
      <c r="G20" s="211">
        <v>24207</v>
      </c>
      <c r="H20" s="454"/>
    </row>
    <row r="21" spans="1:8" ht="15.95" customHeight="1">
      <c r="A21" s="203">
        <v>1997</v>
      </c>
      <c r="B21" s="208">
        <v>5343.6111111111113</v>
      </c>
      <c r="C21" s="208">
        <v>276.38888888888886</v>
      </c>
      <c r="D21" s="208">
        <v>680.55555555555554</v>
      </c>
      <c r="E21" s="208">
        <v>3907.5</v>
      </c>
      <c r="F21" s="208">
        <v>3695</v>
      </c>
      <c r="G21" s="209">
        <v>13903.055555555555</v>
      </c>
      <c r="H21" s="454"/>
    </row>
    <row r="22" spans="1:8" ht="15.95" customHeight="1">
      <c r="A22" s="204">
        <v>1998</v>
      </c>
      <c r="B22" s="210">
        <v>4969.7222222222217</v>
      </c>
      <c r="C22" s="210">
        <v>250</v>
      </c>
      <c r="D22" s="210">
        <v>583.33333333333337</v>
      </c>
      <c r="E22" s="210">
        <v>3954.1666666666665</v>
      </c>
      <c r="F22" s="210">
        <v>4361.1111111111113</v>
      </c>
      <c r="G22" s="211">
        <v>14118.333333333332</v>
      </c>
      <c r="H22" s="454"/>
    </row>
    <row r="23" spans="1:8" ht="15.95" customHeight="1">
      <c r="A23" s="203">
        <v>1999</v>
      </c>
      <c r="B23" s="208">
        <v>4208.0555555555557</v>
      </c>
      <c r="C23" s="208">
        <v>305.55555555555554</v>
      </c>
      <c r="D23" s="208">
        <v>543.05555555555554</v>
      </c>
      <c r="E23" s="208">
        <v>3532.2222222222222</v>
      </c>
      <c r="F23" s="208">
        <v>4316.666666666667</v>
      </c>
      <c r="G23" s="209">
        <v>12905.555555555555</v>
      </c>
      <c r="H23" s="454"/>
    </row>
    <row r="24" spans="1:8" ht="15.95" customHeight="1">
      <c r="A24" s="204">
        <v>2000</v>
      </c>
      <c r="B24" s="210">
        <v>3272.5</v>
      </c>
      <c r="C24" s="210">
        <v>323.33333333333331</v>
      </c>
      <c r="D24" s="210">
        <v>515</v>
      </c>
      <c r="E24" s="210">
        <v>4912.5</v>
      </c>
      <c r="F24" s="210">
        <v>3656.9444444444443</v>
      </c>
      <c r="G24" s="211">
        <v>12680.277777777777</v>
      </c>
      <c r="H24" s="454"/>
    </row>
    <row r="25" spans="1:8" ht="15.95" customHeight="1">
      <c r="A25" s="203">
        <v>2001</v>
      </c>
      <c r="B25" s="208">
        <v>3265.833333333333</v>
      </c>
      <c r="C25" s="208">
        <v>1.6666666666666665</v>
      </c>
      <c r="D25" s="208">
        <v>440.55555555555554</v>
      </c>
      <c r="E25" s="208">
        <v>4868.0555555555557</v>
      </c>
      <c r="F25" s="208">
        <v>4231.3888888888887</v>
      </c>
      <c r="G25" s="209">
        <v>12807.5</v>
      </c>
      <c r="H25" s="454"/>
    </row>
    <row r="26" spans="1:8" ht="15.95" customHeight="1">
      <c r="A26" s="204">
        <v>2002</v>
      </c>
      <c r="B26" s="210">
        <v>4404.166666666667</v>
      </c>
      <c r="C26" s="210">
        <v>4.4444444444444446</v>
      </c>
      <c r="D26" s="210">
        <v>689.16666666666663</v>
      </c>
      <c r="E26" s="210">
        <v>5453.333333333333</v>
      </c>
      <c r="F26" s="210">
        <v>4953.0555555555557</v>
      </c>
      <c r="G26" s="211">
        <f>B26+C26+D26+E26+F26</f>
        <v>15504.166666666668</v>
      </c>
      <c r="H26" s="454"/>
    </row>
    <row r="27" spans="1:8" ht="15.95" customHeight="1">
      <c r="A27" s="203">
        <v>2003</v>
      </c>
      <c r="B27" s="208">
        <v>6002.5</v>
      </c>
      <c r="C27" s="208">
        <v>0</v>
      </c>
      <c r="D27" s="208">
        <v>891.94444444444446</v>
      </c>
      <c r="E27" s="208">
        <v>6764.4444444444443</v>
      </c>
      <c r="F27" s="208">
        <v>6224.4444444444443</v>
      </c>
      <c r="G27" s="209">
        <v>19883.333333333332</v>
      </c>
      <c r="H27" s="454"/>
    </row>
    <row r="28" spans="1:8" ht="15.95" customHeight="1">
      <c r="A28" s="204">
        <v>2004</v>
      </c>
      <c r="B28" s="210">
        <v>2416.3888888888887</v>
      </c>
      <c r="C28" s="210">
        <v>0</v>
      </c>
      <c r="D28" s="210">
        <v>858.05555555555554</v>
      </c>
      <c r="E28" s="210">
        <v>10116.944444444443</v>
      </c>
      <c r="F28" s="210">
        <v>4129.7222222222217</v>
      </c>
      <c r="G28" s="211">
        <v>17521.111111111109</v>
      </c>
      <c r="H28" s="454"/>
    </row>
    <row r="29" spans="1:8" ht="15.95" customHeight="1">
      <c r="A29" s="203">
        <v>2005</v>
      </c>
      <c r="B29" s="208">
        <v>2058.0555555555557</v>
      </c>
      <c r="C29" s="208">
        <v>0</v>
      </c>
      <c r="D29" s="208">
        <v>755</v>
      </c>
      <c r="E29" s="208">
        <v>9630</v>
      </c>
      <c r="F29" s="208">
        <v>3802.2222222222222</v>
      </c>
      <c r="G29" s="209">
        <v>16245.277777777777</v>
      </c>
      <c r="H29" s="454"/>
    </row>
    <row r="30" spans="1:8" ht="15.95" customHeight="1">
      <c r="A30" s="204">
        <v>2006</v>
      </c>
      <c r="B30" s="210">
        <v>2479.7222222222222</v>
      </c>
      <c r="C30" s="210">
        <v>0</v>
      </c>
      <c r="D30" s="210">
        <v>674.16666666666663</v>
      </c>
      <c r="E30" s="210">
        <v>11023.888888888889</v>
      </c>
      <c r="F30" s="210">
        <v>3189.1666666666665</v>
      </c>
      <c r="G30" s="211">
        <v>17366.944444444445</v>
      </c>
      <c r="H30" s="454"/>
    </row>
    <row r="31" spans="1:8" ht="15.95" customHeight="1">
      <c r="A31" s="203">
        <v>2007</v>
      </c>
      <c r="B31" s="208">
        <v>1622.7777777777778</v>
      </c>
      <c r="C31" s="208">
        <v>3.6111111111111112</v>
      </c>
      <c r="D31" s="208">
        <v>1366.9444444444443</v>
      </c>
      <c r="E31" s="208">
        <v>11333.055555555555</v>
      </c>
      <c r="F31" s="208">
        <v>3132.7777777777778</v>
      </c>
      <c r="G31" s="209">
        <v>17459.166666666664</v>
      </c>
      <c r="H31" s="454"/>
    </row>
    <row r="32" spans="1:8" ht="15.95" customHeight="1">
      <c r="A32" s="204">
        <v>2008</v>
      </c>
      <c r="B32" s="210">
        <v>1486.11</v>
      </c>
      <c r="C32" s="210">
        <v>9.7222222222222197</v>
      </c>
      <c r="D32" s="210">
        <v>772.5</v>
      </c>
      <c r="E32" s="210">
        <v>13797.78</v>
      </c>
      <c r="F32" s="210">
        <v>2848.33</v>
      </c>
      <c r="G32" s="211">
        <v>18914.439999999999</v>
      </c>
      <c r="H32" s="454"/>
    </row>
    <row r="33" spans="1:8" ht="15.95" customHeight="1">
      <c r="A33" s="203">
        <v>2009</v>
      </c>
      <c r="B33" s="208">
        <v>1445</v>
      </c>
      <c r="C33" s="208">
        <v>61</v>
      </c>
      <c r="D33" s="208">
        <v>1660</v>
      </c>
      <c r="E33" s="208">
        <v>15470</v>
      </c>
      <c r="F33" s="208">
        <v>1645</v>
      </c>
      <c r="G33" s="209">
        <v>20281</v>
      </c>
      <c r="H33" s="454"/>
    </row>
    <row r="34" spans="1:8" ht="15.95" customHeight="1">
      <c r="A34" s="212">
        <v>2010</v>
      </c>
      <c r="B34" s="210">
        <v>2390.2777777777778</v>
      </c>
      <c r="C34" s="210">
        <v>42.222222222222221</v>
      </c>
      <c r="D34" s="210">
        <v>2930.2777777777778</v>
      </c>
      <c r="E34" s="454">
        <v>18641.111111111109</v>
      </c>
      <c r="F34" s="572">
        <v>2870</v>
      </c>
      <c r="G34" s="572">
        <v>26873.888888888887</v>
      </c>
      <c r="H34" s="454"/>
    </row>
    <row r="35" spans="1:8" ht="15.95" customHeight="1">
      <c r="A35" s="605">
        <v>2011</v>
      </c>
      <c r="B35" s="611">
        <v>1067.2222222222222</v>
      </c>
      <c r="C35" s="611">
        <v>33.055555555555557</v>
      </c>
      <c r="D35" s="611">
        <v>2530</v>
      </c>
      <c r="E35" s="612">
        <v>17685.833333333332</v>
      </c>
      <c r="F35" s="613">
        <v>2239.1666666666665</v>
      </c>
      <c r="G35" s="613">
        <v>23555.277777777777</v>
      </c>
      <c r="H35" s="454"/>
    </row>
    <row r="36" spans="1:8" ht="15.95" customHeight="1">
      <c r="A36" s="212">
        <v>2012</v>
      </c>
      <c r="B36" s="210">
        <v>1050</v>
      </c>
      <c r="C36" s="210">
        <v>0</v>
      </c>
      <c r="D36" s="210">
        <v>2018.6111111111111</v>
      </c>
      <c r="E36" s="454">
        <v>15009.444444444443</v>
      </c>
      <c r="F36" s="572">
        <v>2435.2777777777778</v>
      </c>
      <c r="G36" s="572">
        <v>20513.333333333332</v>
      </c>
      <c r="H36" s="454"/>
    </row>
    <row r="37" spans="1:8" ht="15.95" customHeight="1">
      <c r="A37" s="204"/>
      <c r="B37" s="210"/>
      <c r="C37" s="210"/>
      <c r="D37" s="210"/>
      <c r="E37" s="210"/>
      <c r="F37" s="210"/>
      <c r="G37" s="211"/>
      <c r="H37" s="454"/>
    </row>
    <row r="38" spans="1:8" ht="15.95" customHeight="1">
      <c r="A38" s="148" t="s">
        <v>356</v>
      </c>
    </row>
  </sheetData>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
  <sheetViews>
    <sheetView showGridLines="0" zoomScaleNormal="100" workbookViewId="0"/>
  </sheetViews>
  <sheetFormatPr defaultRowHeight="12.75"/>
  <cols>
    <col min="1" max="2" width="6.7109375" style="1" customWidth="1"/>
    <col min="3" max="7" width="10.7109375" style="1" customWidth="1"/>
    <col min="8" max="10" width="6.7109375" style="1" customWidth="1"/>
    <col min="11" max="15" width="10.7109375" style="1" customWidth="1"/>
    <col min="16" max="16384" width="9.140625" style="1"/>
  </cols>
  <sheetData>
    <row r="1" spans="1:15" ht="15.95" customHeight="1"/>
    <row r="2" spans="1:15" ht="15.95" customHeight="1"/>
    <row r="3" spans="1:15" ht="15.95" customHeight="1">
      <c r="A3" s="784" t="s">
        <v>242</v>
      </c>
      <c r="B3" s="498"/>
      <c r="C3" s="498"/>
      <c r="D3" s="498"/>
      <c r="E3" s="498"/>
      <c r="F3" s="498"/>
      <c r="G3" s="498"/>
      <c r="H3" s="498"/>
      <c r="I3" s="580"/>
    </row>
    <row r="4" spans="1:15" s="515" customFormat="1" ht="15.95" customHeight="1">
      <c r="A4" s="722" t="s">
        <v>211</v>
      </c>
    </row>
    <row r="5" spans="1:15" s="215" customFormat="1" ht="15.95" customHeight="1">
      <c r="J5" s="615"/>
      <c r="K5" s="615"/>
      <c r="L5" s="615"/>
      <c r="M5" s="615"/>
      <c r="N5" s="615"/>
      <c r="O5" s="615"/>
    </row>
    <row r="6" spans="1:15" ht="15.95" customHeight="1">
      <c r="A6" s="617" t="s">
        <v>243</v>
      </c>
      <c r="B6" s="783"/>
      <c r="C6" s="783"/>
      <c r="D6" s="783"/>
      <c r="E6" s="783"/>
      <c r="F6" s="783"/>
      <c r="G6" s="783"/>
      <c r="H6" s="614"/>
      <c r="I6" s="617" t="s">
        <v>244</v>
      </c>
      <c r="J6" s="782"/>
      <c r="K6" s="782"/>
      <c r="L6" s="782"/>
      <c r="M6" s="782"/>
      <c r="N6" s="782"/>
      <c r="O6" s="782"/>
    </row>
    <row r="7" spans="1:15" ht="15.95" customHeight="1">
      <c r="A7" s="617" t="s">
        <v>6</v>
      </c>
      <c r="B7" s="627" t="s">
        <v>245</v>
      </c>
      <c r="C7" s="626" t="s">
        <v>246</v>
      </c>
      <c r="D7" s="626" t="s">
        <v>247</v>
      </c>
      <c r="E7" s="626" t="s">
        <v>248</v>
      </c>
      <c r="F7" s="626" t="s">
        <v>249</v>
      </c>
      <c r="G7" s="626" t="s">
        <v>250</v>
      </c>
      <c r="H7" s="618"/>
      <c r="I7" s="624" t="s">
        <v>6</v>
      </c>
      <c r="J7" s="623" t="s">
        <v>245</v>
      </c>
      <c r="K7" s="628" t="s">
        <v>246</v>
      </c>
      <c r="L7" s="628" t="s">
        <v>247</v>
      </c>
      <c r="M7" s="628" t="s">
        <v>248</v>
      </c>
      <c r="N7" s="628" t="s">
        <v>249</v>
      </c>
      <c r="O7" s="628" t="s">
        <v>250</v>
      </c>
    </row>
    <row r="8" spans="1:15" ht="15.95" customHeight="1">
      <c r="A8" s="629">
        <v>2010</v>
      </c>
      <c r="B8" s="630">
        <v>1</v>
      </c>
      <c r="C8" s="631">
        <v>205.24299999999999</v>
      </c>
      <c r="D8" s="631">
        <v>111.679</v>
      </c>
      <c r="E8" s="631">
        <v>92.926000000000002</v>
      </c>
      <c r="F8" s="631">
        <v>66.808999999999997</v>
      </c>
      <c r="G8" s="631">
        <v>18.224</v>
      </c>
      <c r="H8" s="632"/>
      <c r="I8" s="630">
        <v>2010</v>
      </c>
      <c r="J8" s="633">
        <v>1</v>
      </c>
      <c r="K8" s="634">
        <v>-1.5649999999999999</v>
      </c>
      <c r="L8" s="634">
        <v>-75.286000000000001</v>
      </c>
      <c r="M8" s="634">
        <v>-56.924999999999997</v>
      </c>
      <c r="N8" s="634">
        <v>0</v>
      </c>
      <c r="O8" s="634">
        <v>-1.7090000000000001</v>
      </c>
    </row>
    <row r="9" spans="1:15" ht="15.95" customHeight="1">
      <c r="A9" s="617"/>
      <c r="B9" s="624">
        <v>2</v>
      </c>
      <c r="C9" s="620">
        <v>201.78200000000001</v>
      </c>
      <c r="D9" s="620">
        <v>160.631</v>
      </c>
      <c r="E9" s="620">
        <v>80.697999999999993</v>
      </c>
      <c r="F9" s="620">
        <v>71.713999999999999</v>
      </c>
      <c r="G9" s="620">
        <v>17.084</v>
      </c>
      <c r="H9" s="618"/>
      <c r="I9" s="624"/>
      <c r="J9" s="623">
        <v>2</v>
      </c>
      <c r="K9" s="622">
        <v>-9.7000000000000003E-2</v>
      </c>
      <c r="L9" s="622">
        <v>-30.632000000000001</v>
      </c>
      <c r="M9" s="622">
        <v>-128.78200000000001</v>
      </c>
      <c r="N9" s="622">
        <v>-1E-3</v>
      </c>
      <c r="O9" s="622">
        <v>-3.0680000000000001</v>
      </c>
    </row>
    <row r="10" spans="1:15" ht="15.95" customHeight="1">
      <c r="A10" s="629"/>
      <c r="B10" s="630">
        <v>3</v>
      </c>
      <c r="C10" s="631">
        <v>113.158</v>
      </c>
      <c r="D10" s="631">
        <v>95.334000000000003</v>
      </c>
      <c r="E10" s="631">
        <v>140.113</v>
      </c>
      <c r="F10" s="631">
        <v>75.194000000000003</v>
      </c>
      <c r="G10" s="631">
        <v>17.824999999999999</v>
      </c>
      <c r="H10" s="632"/>
      <c r="I10" s="630"/>
      <c r="J10" s="633">
        <v>3</v>
      </c>
      <c r="K10" s="634">
        <v>-8.4640000000000004</v>
      </c>
      <c r="L10" s="634">
        <v>-96.757000000000005</v>
      </c>
      <c r="M10" s="634">
        <v>-66.459999999999994</v>
      </c>
      <c r="N10" s="634">
        <v>-1E-3</v>
      </c>
      <c r="O10" s="634">
        <v>-6.6890000000000001</v>
      </c>
    </row>
    <row r="11" spans="1:15" ht="15.95" customHeight="1">
      <c r="A11" s="617"/>
      <c r="B11" s="624">
        <v>4</v>
      </c>
      <c r="C11" s="620">
        <v>131.512</v>
      </c>
      <c r="D11" s="620">
        <v>103.23699999999999</v>
      </c>
      <c r="E11" s="620">
        <v>199.429</v>
      </c>
      <c r="F11" s="620">
        <v>79.176000000000002</v>
      </c>
      <c r="G11" s="620">
        <v>12.504</v>
      </c>
      <c r="H11" s="618"/>
      <c r="I11" s="624"/>
      <c r="J11" s="623">
        <v>4</v>
      </c>
      <c r="K11" s="622">
        <v>-3.3620000000000001</v>
      </c>
      <c r="L11" s="622">
        <v>-93.653000000000006</v>
      </c>
      <c r="M11" s="622">
        <v>-31.448</v>
      </c>
      <c r="N11" s="622">
        <v>0</v>
      </c>
      <c r="O11" s="622">
        <v>-7.5259999999999998</v>
      </c>
    </row>
    <row r="12" spans="1:15" ht="15.95" customHeight="1">
      <c r="A12" s="629"/>
      <c r="B12" s="630">
        <v>5</v>
      </c>
      <c r="C12" s="631">
        <v>177.874</v>
      </c>
      <c r="D12" s="631">
        <v>172.74600000000001</v>
      </c>
      <c r="E12" s="631">
        <v>51.284999999999997</v>
      </c>
      <c r="F12" s="631">
        <v>89.903000000000006</v>
      </c>
      <c r="G12" s="631">
        <v>17.806000000000001</v>
      </c>
      <c r="H12" s="632"/>
      <c r="I12" s="630"/>
      <c r="J12" s="633">
        <v>5</v>
      </c>
      <c r="K12" s="634">
        <v>-4.0000000000000001E-3</v>
      </c>
      <c r="L12" s="634">
        <v>-25.257999999999999</v>
      </c>
      <c r="M12" s="634">
        <v>-133.386</v>
      </c>
      <c r="N12" s="634">
        <v>0</v>
      </c>
      <c r="O12" s="634">
        <v>0</v>
      </c>
    </row>
    <row r="13" spans="1:15" ht="15.95" customHeight="1">
      <c r="A13" s="617"/>
      <c r="B13" s="624">
        <v>6</v>
      </c>
      <c r="C13" s="620">
        <v>156.94800000000001</v>
      </c>
      <c r="D13" s="620">
        <v>153.10599999999999</v>
      </c>
      <c r="E13" s="620">
        <v>107.035</v>
      </c>
      <c r="F13" s="620">
        <v>90.912000000000006</v>
      </c>
      <c r="G13" s="620">
        <v>23.99</v>
      </c>
      <c r="H13" s="618"/>
      <c r="I13" s="624"/>
      <c r="J13" s="623">
        <v>6</v>
      </c>
      <c r="K13" s="622">
        <v>-2.5059999999999998</v>
      </c>
      <c r="L13" s="622">
        <v>-33.667000000000002</v>
      </c>
      <c r="M13" s="622">
        <v>-77.135000000000005</v>
      </c>
      <c r="N13" s="622">
        <v>0</v>
      </c>
      <c r="O13" s="622">
        <v>0</v>
      </c>
    </row>
    <row r="14" spans="1:15" ht="15.95" customHeight="1">
      <c r="A14" s="629"/>
      <c r="B14" s="630">
        <v>7</v>
      </c>
      <c r="C14" s="631">
        <v>203.39500000000001</v>
      </c>
      <c r="D14" s="631">
        <v>80.924000000000007</v>
      </c>
      <c r="E14" s="631">
        <v>140.999</v>
      </c>
      <c r="F14" s="631">
        <v>96.316000000000003</v>
      </c>
      <c r="G14" s="631">
        <v>25.134</v>
      </c>
      <c r="H14" s="632"/>
      <c r="I14" s="630"/>
      <c r="J14" s="633">
        <v>7</v>
      </c>
      <c r="K14" s="634">
        <v>-3.1179999999999999</v>
      </c>
      <c r="L14" s="634">
        <v>-79.869</v>
      </c>
      <c r="M14" s="634">
        <v>-62.496000000000002</v>
      </c>
      <c r="N14" s="634">
        <v>0</v>
      </c>
      <c r="O14" s="634">
        <v>0</v>
      </c>
    </row>
    <row r="15" spans="1:15" ht="15.95" customHeight="1">
      <c r="A15" s="617"/>
      <c r="B15" s="624">
        <v>8</v>
      </c>
      <c r="C15" s="620">
        <v>251.91</v>
      </c>
      <c r="D15" s="620">
        <v>149.47399999999999</v>
      </c>
      <c r="E15" s="620">
        <v>62.781999999999996</v>
      </c>
      <c r="F15" s="620">
        <v>88.340999999999994</v>
      </c>
      <c r="G15" s="620">
        <v>21.904</v>
      </c>
      <c r="H15" s="618"/>
      <c r="I15" s="624"/>
      <c r="J15" s="623">
        <v>8</v>
      </c>
      <c r="K15" s="622">
        <v>-2.327</v>
      </c>
      <c r="L15" s="622">
        <v>-37.139000000000003</v>
      </c>
      <c r="M15" s="622">
        <v>-145.55500000000001</v>
      </c>
      <c r="N15" s="622">
        <v>0</v>
      </c>
      <c r="O15" s="622">
        <v>0</v>
      </c>
    </row>
    <row r="16" spans="1:15" ht="15.95" customHeight="1">
      <c r="A16" s="629"/>
      <c r="B16" s="630">
        <v>9</v>
      </c>
      <c r="C16" s="631">
        <v>233.03800000000001</v>
      </c>
      <c r="D16" s="631">
        <v>218.12100000000001</v>
      </c>
      <c r="E16" s="631">
        <v>44.003999999999998</v>
      </c>
      <c r="F16" s="631">
        <v>84.411000000000001</v>
      </c>
      <c r="G16" s="631">
        <v>23.977</v>
      </c>
      <c r="H16" s="632"/>
      <c r="I16" s="630"/>
      <c r="J16" s="633">
        <v>9</v>
      </c>
      <c r="K16" s="634">
        <v>-2.3319999999999999</v>
      </c>
      <c r="L16" s="634">
        <v>-4.45</v>
      </c>
      <c r="M16" s="634">
        <v>-170.81700000000001</v>
      </c>
      <c r="N16" s="634">
        <v>-2E-3</v>
      </c>
      <c r="O16" s="634">
        <v>0</v>
      </c>
    </row>
    <row r="17" spans="1:15" ht="15.95" customHeight="1">
      <c r="A17" s="617"/>
      <c r="B17" s="624">
        <v>10</v>
      </c>
      <c r="C17" s="620">
        <v>197.36500000000001</v>
      </c>
      <c r="D17" s="620">
        <v>228.50299999999999</v>
      </c>
      <c r="E17" s="620">
        <v>54.457999999999998</v>
      </c>
      <c r="F17" s="620">
        <v>75.018000000000001</v>
      </c>
      <c r="G17" s="620">
        <v>22.65</v>
      </c>
      <c r="H17" s="618"/>
      <c r="I17" s="624"/>
      <c r="J17" s="623">
        <v>10</v>
      </c>
      <c r="K17" s="622">
        <v>-3.702</v>
      </c>
      <c r="L17" s="622">
        <v>-3.9510000000000001</v>
      </c>
      <c r="M17" s="622">
        <v>-151.773</v>
      </c>
      <c r="N17" s="622">
        <v>0</v>
      </c>
      <c r="O17" s="622">
        <v>0</v>
      </c>
    </row>
    <row r="18" spans="1:15" ht="15.95" customHeight="1">
      <c r="A18" s="629"/>
      <c r="B18" s="630">
        <v>11</v>
      </c>
      <c r="C18" s="631">
        <v>178.70099999999999</v>
      </c>
      <c r="D18" s="631">
        <v>229.779</v>
      </c>
      <c r="E18" s="631">
        <v>26.914000000000001</v>
      </c>
      <c r="F18" s="631">
        <v>72.509</v>
      </c>
      <c r="G18" s="631">
        <v>12.726000000000001</v>
      </c>
      <c r="H18" s="632"/>
      <c r="I18" s="630"/>
      <c r="J18" s="633">
        <v>11</v>
      </c>
      <c r="K18" s="634">
        <v>-2.6120000000000001</v>
      </c>
      <c r="L18" s="634">
        <v>-4.9649999999999999</v>
      </c>
      <c r="M18" s="634">
        <v>-206.08500000000001</v>
      </c>
      <c r="N18" s="634">
        <v>0</v>
      </c>
      <c r="O18" s="634">
        <v>-6.085</v>
      </c>
    </row>
    <row r="19" spans="1:15" ht="15.95" customHeight="1">
      <c r="A19" s="617"/>
      <c r="B19" s="624">
        <v>12</v>
      </c>
      <c r="C19" s="620">
        <v>130.018</v>
      </c>
      <c r="D19" s="620">
        <v>193.65700000000001</v>
      </c>
      <c r="E19" s="620">
        <v>9.5579999999999998</v>
      </c>
      <c r="F19" s="620">
        <v>40.869999999999997</v>
      </c>
      <c r="G19" s="620">
        <v>10.526</v>
      </c>
      <c r="H19" s="618"/>
      <c r="I19" s="624"/>
      <c r="J19" s="623">
        <v>12</v>
      </c>
      <c r="K19" s="622">
        <v>-4.056</v>
      </c>
      <c r="L19" s="622">
        <v>-5.4779999999999998</v>
      </c>
      <c r="M19" s="622">
        <v>-169.26499999999999</v>
      </c>
      <c r="N19" s="622">
        <v>0</v>
      </c>
      <c r="O19" s="622">
        <v>-12.75</v>
      </c>
    </row>
    <row r="20" spans="1:15" ht="15.95" customHeight="1">
      <c r="A20" s="629"/>
      <c r="B20" s="630">
        <v>13</v>
      </c>
      <c r="C20" s="631">
        <v>123.503</v>
      </c>
      <c r="D20" s="631">
        <v>217.226</v>
      </c>
      <c r="E20" s="631">
        <v>19.148</v>
      </c>
      <c r="F20" s="631">
        <v>28.943000000000001</v>
      </c>
      <c r="G20" s="631">
        <v>6.11</v>
      </c>
      <c r="H20" s="632"/>
      <c r="I20" s="630"/>
      <c r="J20" s="633">
        <v>13</v>
      </c>
      <c r="K20" s="634">
        <v>-7.1420000000000003</v>
      </c>
      <c r="L20" s="634">
        <v>-4.8760000000000003</v>
      </c>
      <c r="M20" s="634">
        <v>-189.40100000000001</v>
      </c>
      <c r="N20" s="634">
        <v>-0.41199999999999998</v>
      </c>
      <c r="O20" s="634">
        <v>-22.597000000000001</v>
      </c>
    </row>
    <row r="21" spans="1:15" ht="15.95" customHeight="1">
      <c r="A21" s="617"/>
      <c r="B21" s="624">
        <v>14</v>
      </c>
      <c r="C21" s="620">
        <v>92.216999999999999</v>
      </c>
      <c r="D21" s="620">
        <v>199.376</v>
      </c>
      <c r="E21" s="620">
        <v>32.540999999999997</v>
      </c>
      <c r="F21" s="620">
        <v>19.103000000000002</v>
      </c>
      <c r="G21" s="620">
        <v>5.391</v>
      </c>
      <c r="H21" s="618"/>
      <c r="I21" s="624"/>
      <c r="J21" s="623">
        <v>14</v>
      </c>
      <c r="K21" s="622">
        <v>-19.568999999999999</v>
      </c>
      <c r="L21" s="622">
        <v>-14.31</v>
      </c>
      <c r="M21" s="622">
        <v>-168.57599999999999</v>
      </c>
      <c r="N21" s="622">
        <v>-5.851</v>
      </c>
      <c r="O21" s="622">
        <v>-11.725</v>
      </c>
    </row>
    <row r="22" spans="1:15" ht="15.95" customHeight="1">
      <c r="A22" s="629"/>
      <c r="B22" s="630">
        <v>15</v>
      </c>
      <c r="C22" s="631">
        <v>46.78</v>
      </c>
      <c r="D22" s="631">
        <v>216.69900000000001</v>
      </c>
      <c r="E22" s="631">
        <v>39.533000000000001</v>
      </c>
      <c r="F22" s="631">
        <v>18.042000000000002</v>
      </c>
      <c r="G22" s="631">
        <v>3.0880000000000001</v>
      </c>
      <c r="H22" s="632"/>
      <c r="I22" s="630"/>
      <c r="J22" s="633">
        <v>15</v>
      </c>
      <c r="K22" s="634">
        <v>-57.78</v>
      </c>
      <c r="L22" s="634">
        <v>-4.3029999999999999</v>
      </c>
      <c r="M22" s="634">
        <v>-246.77699999999999</v>
      </c>
      <c r="N22" s="634">
        <v>-16.303999999999998</v>
      </c>
      <c r="O22" s="634">
        <v>-18.463999999999999</v>
      </c>
    </row>
    <row r="23" spans="1:15" ht="15.95" customHeight="1">
      <c r="A23" s="619"/>
      <c r="B23" s="625">
        <v>16</v>
      </c>
      <c r="C23" s="621">
        <v>61.081000000000003</v>
      </c>
      <c r="D23" s="621">
        <v>194.84399999999999</v>
      </c>
      <c r="E23" s="621">
        <v>2.762</v>
      </c>
      <c r="F23" s="621">
        <v>20.346</v>
      </c>
      <c r="G23" s="621">
        <v>0.77400000000000002</v>
      </c>
      <c r="H23" s="619"/>
      <c r="I23" s="625"/>
      <c r="J23" s="623">
        <v>16</v>
      </c>
      <c r="K23" s="622">
        <v>-19.667999999999999</v>
      </c>
      <c r="L23" s="622">
        <v>-4.6890000000000001</v>
      </c>
      <c r="M23" s="622">
        <v>-350.31</v>
      </c>
      <c r="N23" s="622">
        <v>-7.0709999999999997</v>
      </c>
      <c r="O23" s="622">
        <v>-14.079000000000001</v>
      </c>
    </row>
    <row r="24" spans="1:15" ht="15.95" customHeight="1">
      <c r="A24" s="635"/>
      <c r="B24" s="636">
        <v>17</v>
      </c>
      <c r="C24" s="637">
        <v>32.283000000000001</v>
      </c>
      <c r="D24" s="637">
        <v>159.29400000000001</v>
      </c>
      <c r="E24" s="637">
        <v>1.3029999999999999</v>
      </c>
      <c r="F24" s="637">
        <v>12.654</v>
      </c>
      <c r="G24" s="637">
        <v>0.57399999999999995</v>
      </c>
      <c r="H24" s="635"/>
      <c r="I24" s="636"/>
      <c r="J24" s="633">
        <v>17</v>
      </c>
      <c r="K24" s="634">
        <v>-46.972000000000001</v>
      </c>
      <c r="L24" s="634">
        <v>-6.9550000000000001</v>
      </c>
      <c r="M24" s="634">
        <v>-339.46699999999998</v>
      </c>
      <c r="N24" s="634">
        <v>-0.89</v>
      </c>
      <c r="O24" s="634">
        <v>-48.137</v>
      </c>
    </row>
    <row r="25" spans="1:15" ht="15.95" customHeight="1">
      <c r="A25" s="616"/>
      <c r="B25" s="623">
        <v>18</v>
      </c>
      <c r="C25" s="622">
        <v>17.207000000000001</v>
      </c>
      <c r="D25" s="622">
        <v>145.25200000000001</v>
      </c>
      <c r="E25" s="622">
        <v>2.9860000000000002</v>
      </c>
      <c r="F25" s="622">
        <v>11.842000000000001</v>
      </c>
      <c r="G25" s="622">
        <v>3.839</v>
      </c>
      <c r="H25" s="616"/>
      <c r="I25" s="623"/>
      <c r="J25" s="623">
        <v>18</v>
      </c>
      <c r="K25" s="622">
        <v>-76.747</v>
      </c>
      <c r="L25" s="622">
        <v>-10.821</v>
      </c>
      <c r="M25" s="622">
        <v>-303.65499999999997</v>
      </c>
      <c r="N25" s="622">
        <v>-6.1980000000000004</v>
      </c>
      <c r="O25" s="622">
        <v>-15.278</v>
      </c>
    </row>
    <row r="26" spans="1:15" ht="15.95" customHeight="1">
      <c r="A26" s="638"/>
      <c r="B26" s="633">
        <v>19</v>
      </c>
      <c r="C26" s="634">
        <v>10.611000000000001</v>
      </c>
      <c r="D26" s="634">
        <v>132.25200000000001</v>
      </c>
      <c r="E26" s="634">
        <v>8.1479999999999997</v>
      </c>
      <c r="F26" s="634">
        <v>3.6880000000000002</v>
      </c>
      <c r="G26" s="634">
        <v>1.577</v>
      </c>
      <c r="H26" s="638"/>
      <c r="I26" s="633"/>
      <c r="J26" s="633">
        <v>19</v>
      </c>
      <c r="K26" s="634">
        <v>-104.61499999999999</v>
      </c>
      <c r="L26" s="634">
        <v>-20.888999999999999</v>
      </c>
      <c r="M26" s="634">
        <v>-291.65199999999999</v>
      </c>
      <c r="N26" s="634">
        <v>-66.173000000000002</v>
      </c>
      <c r="O26" s="634">
        <v>-52.783999999999999</v>
      </c>
    </row>
    <row r="27" spans="1:15" ht="15.95" customHeight="1">
      <c r="A27" s="616"/>
      <c r="B27" s="623">
        <v>20</v>
      </c>
      <c r="C27" s="622">
        <v>2.9260000000000002</v>
      </c>
      <c r="D27" s="622">
        <v>18.988</v>
      </c>
      <c r="E27" s="622">
        <v>6.6859999999999999</v>
      </c>
      <c r="F27" s="622">
        <v>0</v>
      </c>
      <c r="G27" s="622">
        <v>0</v>
      </c>
      <c r="H27" s="616"/>
      <c r="I27" s="623"/>
      <c r="J27" s="623">
        <v>20</v>
      </c>
      <c r="K27" s="622">
        <v>-204.71899999999999</v>
      </c>
      <c r="L27" s="622">
        <v>-99.444999999999993</v>
      </c>
      <c r="M27" s="622">
        <v>-325.03399999999999</v>
      </c>
      <c r="N27" s="622">
        <v>-94.573999999999998</v>
      </c>
      <c r="O27" s="622">
        <v>-72.882000000000005</v>
      </c>
    </row>
    <row r="28" spans="1:15" ht="15.95" customHeight="1">
      <c r="A28" s="638"/>
      <c r="B28" s="633">
        <v>21</v>
      </c>
      <c r="C28" s="634">
        <v>6.6289999999999996</v>
      </c>
      <c r="D28" s="634">
        <v>57.779000000000003</v>
      </c>
      <c r="E28" s="634">
        <v>12.679</v>
      </c>
      <c r="F28" s="634">
        <v>7.4939999999999998</v>
      </c>
      <c r="G28" s="634">
        <v>0</v>
      </c>
      <c r="H28" s="638"/>
      <c r="I28" s="633"/>
      <c r="J28" s="633">
        <v>21</v>
      </c>
      <c r="K28" s="634">
        <v>-127.79</v>
      </c>
      <c r="L28" s="634">
        <v>-59.710999999999999</v>
      </c>
      <c r="M28" s="634">
        <v>-367.72399999999999</v>
      </c>
      <c r="N28" s="634">
        <v>-59.465000000000003</v>
      </c>
      <c r="O28" s="634">
        <v>-66.001000000000005</v>
      </c>
    </row>
    <row r="29" spans="1:15" ht="15.95" customHeight="1">
      <c r="A29" s="616"/>
      <c r="B29" s="623">
        <v>22</v>
      </c>
      <c r="C29" s="622">
        <v>1.8260000000000001</v>
      </c>
      <c r="D29" s="622">
        <v>47.25</v>
      </c>
      <c r="E29" s="622">
        <v>13.609</v>
      </c>
      <c r="F29" s="622">
        <v>4.8929999999999998</v>
      </c>
      <c r="G29" s="622">
        <v>0</v>
      </c>
      <c r="H29" s="616"/>
      <c r="I29" s="623"/>
      <c r="J29" s="623">
        <v>22</v>
      </c>
      <c r="K29" s="622">
        <v>-176.50899999999999</v>
      </c>
      <c r="L29" s="622">
        <v>-76.616</v>
      </c>
      <c r="M29" s="622">
        <v>-329.959</v>
      </c>
      <c r="N29" s="622">
        <v>-56.328000000000003</v>
      </c>
      <c r="O29" s="622">
        <v>-44.558999999999997</v>
      </c>
    </row>
    <row r="30" spans="1:15" ht="15.95" customHeight="1">
      <c r="A30" s="638"/>
      <c r="B30" s="633">
        <v>23</v>
      </c>
      <c r="C30" s="634">
        <v>15.092000000000001</v>
      </c>
      <c r="D30" s="634">
        <v>42.970999999999997</v>
      </c>
      <c r="E30" s="634">
        <v>15.196999999999999</v>
      </c>
      <c r="F30" s="634">
        <v>17.372</v>
      </c>
      <c r="G30" s="634">
        <v>0</v>
      </c>
      <c r="H30" s="638"/>
      <c r="I30" s="633"/>
      <c r="J30" s="633">
        <v>23</v>
      </c>
      <c r="K30" s="634">
        <v>-129.53100000000001</v>
      </c>
      <c r="L30" s="634">
        <v>-78.861999999999995</v>
      </c>
      <c r="M30" s="634">
        <v>-283.96899999999999</v>
      </c>
      <c r="N30" s="634">
        <v>-47.728999999999999</v>
      </c>
      <c r="O30" s="634">
        <v>-0.17499999999999999</v>
      </c>
    </row>
    <row r="31" spans="1:15" ht="15.95" customHeight="1">
      <c r="A31" s="616"/>
      <c r="B31" s="623">
        <v>24</v>
      </c>
      <c r="C31" s="622">
        <v>21.721</v>
      </c>
      <c r="D31" s="622">
        <v>69.742999999999995</v>
      </c>
      <c r="E31" s="622">
        <v>15.612</v>
      </c>
      <c r="F31" s="622">
        <v>30.756</v>
      </c>
      <c r="G31" s="622">
        <v>0</v>
      </c>
      <c r="H31" s="616"/>
      <c r="I31" s="623"/>
      <c r="J31" s="623">
        <v>24</v>
      </c>
      <c r="K31" s="622">
        <v>-122.94499999999999</v>
      </c>
      <c r="L31" s="622">
        <v>-29.978000000000002</v>
      </c>
      <c r="M31" s="622">
        <v>-310.32799999999997</v>
      </c>
      <c r="N31" s="622">
        <v>-27.401</v>
      </c>
      <c r="O31" s="622">
        <v>-2.3460000000000001</v>
      </c>
    </row>
    <row r="32" spans="1:15" ht="15.95" customHeight="1">
      <c r="A32" s="638"/>
      <c r="B32" s="633">
        <v>25</v>
      </c>
      <c r="C32" s="634">
        <v>1.5149999999999999</v>
      </c>
      <c r="D32" s="634">
        <v>103.3</v>
      </c>
      <c r="E32" s="634">
        <v>2.653</v>
      </c>
      <c r="F32" s="634">
        <v>4.2060000000000004</v>
      </c>
      <c r="G32" s="634">
        <v>0</v>
      </c>
      <c r="H32" s="638"/>
      <c r="I32" s="633"/>
      <c r="J32" s="633">
        <v>25</v>
      </c>
      <c r="K32" s="634">
        <v>-209.82599999999999</v>
      </c>
      <c r="L32" s="634">
        <v>-12.925000000000001</v>
      </c>
      <c r="M32" s="634">
        <v>-371.053</v>
      </c>
      <c r="N32" s="634">
        <v>-74.191999999999993</v>
      </c>
      <c r="O32" s="634">
        <v>-19.015000000000001</v>
      </c>
    </row>
    <row r="33" spans="1:15" ht="15.95" customHeight="1">
      <c r="A33" s="616"/>
      <c r="B33" s="623">
        <v>26</v>
      </c>
      <c r="C33" s="622">
        <v>4.1390000000000002</v>
      </c>
      <c r="D33" s="622">
        <v>59.597999999999999</v>
      </c>
      <c r="E33" s="622">
        <v>59.47</v>
      </c>
      <c r="F33" s="622">
        <v>18.495000000000001</v>
      </c>
      <c r="G33" s="622">
        <v>1.365</v>
      </c>
      <c r="H33" s="616"/>
      <c r="I33" s="623"/>
      <c r="J33" s="623">
        <v>26</v>
      </c>
      <c r="K33" s="622">
        <v>-189.50200000000001</v>
      </c>
      <c r="L33" s="622">
        <v>-56.978000000000002</v>
      </c>
      <c r="M33" s="622">
        <v>-141.73599999999999</v>
      </c>
      <c r="N33" s="622">
        <v>-48.430999999999997</v>
      </c>
      <c r="O33" s="622">
        <v>-21.670999999999999</v>
      </c>
    </row>
    <row r="34" spans="1:15" ht="15.95" customHeight="1">
      <c r="A34" s="638"/>
      <c r="B34" s="633">
        <v>27</v>
      </c>
      <c r="C34" s="634">
        <v>18.407</v>
      </c>
      <c r="D34" s="634">
        <v>6.4240000000000004</v>
      </c>
      <c r="E34" s="634">
        <v>106.06699999999999</v>
      </c>
      <c r="F34" s="634">
        <v>35.639000000000003</v>
      </c>
      <c r="G34" s="634">
        <v>4.46</v>
      </c>
      <c r="H34" s="638"/>
      <c r="I34" s="633"/>
      <c r="J34" s="633">
        <v>27</v>
      </c>
      <c r="K34" s="634">
        <v>-163.09200000000001</v>
      </c>
      <c r="L34" s="634">
        <v>-131.43199999999999</v>
      </c>
      <c r="M34" s="634">
        <v>-97.641999999999996</v>
      </c>
      <c r="N34" s="634">
        <v>-33.015000000000001</v>
      </c>
      <c r="O34" s="634">
        <v>-8.9990000000000006</v>
      </c>
    </row>
    <row r="35" spans="1:15" ht="15.95" customHeight="1">
      <c r="A35" s="616"/>
      <c r="B35" s="623">
        <v>28</v>
      </c>
      <c r="C35" s="622">
        <v>30.222000000000001</v>
      </c>
      <c r="D35" s="622">
        <v>2.702</v>
      </c>
      <c r="E35" s="622">
        <v>156.86500000000001</v>
      </c>
      <c r="F35" s="622">
        <v>39.225999999999999</v>
      </c>
      <c r="G35" s="622">
        <v>1.4850000000000001</v>
      </c>
      <c r="H35" s="616"/>
      <c r="I35" s="623"/>
      <c r="J35" s="623">
        <v>28</v>
      </c>
      <c r="K35" s="622">
        <v>-114.517</v>
      </c>
      <c r="L35" s="622">
        <v>-214.97200000000001</v>
      </c>
      <c r="M35" s="622">
        <v>-42.314</v>
      </c>
      <c r="N35" s="622">
        <v>-40.56</v>
      </c>
      <c r="O35" s="622">
        <v>-37.517000000000003</v>
      </c>
    </row>
    <row r="36" spans="1:15" ht="15.95" customHeight="1">
      <c r="A36" s="638"/>
      <c r="B36" s="633">
        <v>29</v>
      </c>
      <c r="C36" s="634">
        <v>26.102</v>
      </c>
      <c r="D36" s="634">
        <v>3.0760000000000001</v>
      </c>
      <c r="E36" s="634">
        <v>107.345</v>
      </c>
      <c r="F36" s="634">
        <v>33.234999999999999</v>
      </c>
      <c r="G36" s="634">
        <v>0</v>
      </c>
      <c r="H36" s="638"/>
      <c r="I36" s="633"/>
      <c r="J36" s="633">
        <v>29</v>
      </c>
      <c r="K36" s="634">
        <v>-140.179</v>
      </c>
      <c r="L36" s="634">
        <v>-180.20599999999999</v>
      </c>
      <c r="M36" s="634">
        <v>-109.447</v>
      </c>
      <c r="N36" s="634">
        <v>-49.542000000000002</v>
      </c>
      <c r="O36" s="634">
        <v>-50.387999999999998</v>
      </c>
    </row>
    <row r="37" spans="1:15" ht="15.95" customHeight="1">
      <c r="A37" s="616"/>
      <c r="B37" s="623">
        <v>30</v>
      </c>
      <c r="C37" s="622">
        <v>8.0310000000000006</v>
      </c>
      <c r="D37" s="622">
        <v>5.173</v>
      </c>
      <c r="E37" s="622">
        <v>41.497999999999998</v>
      </c>
      <c r="F37" s="622">
        <v>20.445</v>
      </c>
      <c r="G37" s="622">
        <v>0</v>
      </c>
      <c r="H37" s="616"/>
      <c r="I37" s="623"/>
      <c r="J37" s="623">
        <v>30</v>
      </c>
      <c r="K37" s="622">
        <v>-162.51400000000001</v>
      </c>
      <c r="L37" s="622">
        <v>-150.84899999999999</v>
      </c>
      <c r="M37" s="622">
        <v>-207.92</v>
      </c>
      <c r="N37" s="622">
        <v>-57.89</v>
      </c>
      <c r="O37" s="622">
        <v>-56.975999999999999</v>
      </c>
    </row>
    <row r="38" spans="1:15" ht="15.95" customHeight="1">
      <c r="A38" s="638"/>
      <c r="B38" s="633">
        <v>31</v>
      </c>
      <c r="C38" s="634">
        <v>7.9580000000000002</v>
      </c>
      <c r="D38" s="634">
        <v>5.6390000000000002</v>
      </c>
      <c r="E38" s="634">
        <v>12.891</v>
      </c>
      <c r="F38" s="634">
        <v>7.7039999999999997</v>
      </c>
      <c r="G38" s="634">
        <v>0</v>
      </c>
      <c r="H38" s="638"/>
      <c r="I38" s="633"/>
      <c r="J38" s="633">
        <v>31</v>
      </c>
      <c r="K38" s="634">
        <v>-175.405</v>
      </c>
      <c r="L38" s="634">
        <v>-137.578</v>
      </c>
      <c r="M38" s="634">
        <v>-260.517</v>
      </c>
      <c r="N38" s="634">
        <v>-65.042000000000002</v>
      </c>
      <c r="O38" s="634">
        <v>-28.282</v>
      </c>
    </row>
    <row r="39" spans="1:15" ht="15.95" customHeight="1">
      <c r="A39" s="616"/>
      <c r="B39" s="623">
        <v>32</v>
      </c>
      <c r="C39" s="622">
        <v>14.885</v>
      </c>
      <c r="D39" s="622">
        <v>6.3529999999999998</v>
      </c>
      <c r="E39" s="622">
        <v>63.750999999999998</v>
      </c>
      <c r="F39" s="622">
        <v>36.652999999999999</v>
      </c>
      <c r="G39" s="622">
        <v>0</v>
      </c>
      <c r="H39" s="616"/>
      <c r="I39" s="623"/>
      <c r="J39" s="623">
        <v>32</v>
      </c>
      <c r="K39" s="622">
        <v>-92.415000000000006</v>
      </c>
      <c r="L39" s="622">
        <v>-140.22499999999999</v>
      </c>
      <c r="M39" s="622">
        <v>-114.13200000000001</v>
      </c>
      <c r="N39" s="622">
        <v>-26.725000000000001</v>
      </c>
      <c r="O39" s="622">
        <v>-37.256999999999998</v>
      </c>
    </row>
    <row r="40" spans="1:15" ht="15.95" customHeight="1">
      <c r="A40" s="638"/>
      <c r="B40" s="633">
        <v>33</v>
      </c>
      <c r="C40" s="634">
        <v>24.606999999999999</v>
      </c>
      <c r="D40" s="634">
        <v>11.308999999999999</v>
      </c>
      <c r="E40" s="634">
        <v>74.747</v>
      </c>
      <c r="F40" s="634">
        <v>9.9160000000000004</v>
      </c>
      <c r="G40" s="634">
        <v>0</v>
      </c>
      <c r="H40" s="638"/>
      <c r="I40" s="633"/>
      <c r="J40" s="633">
        <v>33</v>
      </c>
      <c r="K40" s="634">
        <v>-46.77</v>
      </c>
      <c r="L40" s="634">
        <v>-153.316</v>
      </c>
      <c r="M40" s="634">
        <v>-56.728999999999999</v>
      </c>
      <c r="N40" s="634">
        <v>-0.52600000000000002</v>
      </c>
      <c r="O40" s="634">
        <v>-1.361</v>
      </c>
    </row>
    <row r="41" spans="1:15" ht="15.95" customHeight="1">
      <c r="A41" s="616"/>
      <c r="B41" s="623">
        <v>34</v>
      </c>
      <c r="C41" s="622">
        <v>60.779000000000003</v>
      </c>
      <c r="D41" s="622">
        <v>12.647</v>
      </c>
      <c r="E41" s="622">
        <v>59.872</v>
      </c>
      <c r="F41" s="622">
        <v>28.518000000000001</v>
      </c>
      <c r="G41" s="622">
        <v>0</v>
      </c>
      <c r="H41" s="616"/>
      <c r="I41" s="623"/>
      <c r="J41" s="623">
        <v>34</v>
      </c>
      <c r="K41" s="622">
        <v>-31.695</v>
      </c>
      <c r="L41" s="622">
        <v>-111.297</v>
      </c>
      <c r="M41" s="622">
        <v>-44.476999999999997</v>
      </c>
      <c r="N41" s="622">
        <v>-7.0359999999999996</v>
      </c>
      <c r="O41" s="622">
        <v>-0.82899999999999996</v>
      </c>
    </row>
    <row r="42" spans="1:15" ht="15.95" customHeight="1">
      <c r="A42" s="638"/>
      <c r="B42" s="633">
        <v>35</v>
      </c>
      <c r="C42" s="634">
        <v>58.3</v>
      </c>
      <c r="D42" s="634">
        <v>48.311999999999998</v>
      </c>
      <c r="E42" s="634">
        <v>92.421000000000006</v>
      </c>
      <c r="F42" s="634">
        <v>89.153000000000006</v>
      </c>
      <c r="G42" s="634">
        <v>13.278</v>
      </c>
      <c r="H42" s="638"/>
      <c r="I42" s="633"/>
      <c r="J42" s="633">
        <v>35</v>
      </c>
      <c r="K42" s="634">
        <v>-10.787000000000001</v>
      </c>
      <c r="L42" s="634">
        <v>-73.906000000000006</v>
      </c>
      <c r="M42" s="634">
        <v>-39.698999999999998</v>
      </c>
      <c r="N42" s="634">
        <v>-1E-3</v>
      </c>
      <c r="O42" s="634">
        <v>-1.645</v>
      </c>
    </row>
    <row r="43" spans="1:15" ht="15.95" customHeight="1">
      <c r="A43" s="616"/>
      <c r="B43" s="623">
        <v>36</v>
      </c>
      <c r="C43" s="622">
        <v>106.018</v>
      </c>
      <c r="D43" s="622">
        <v>55.756999999999998</v>
      </c>
      <c r="E43" s="622">
        <v>84.906999999999996</v>
      </c>
      <c r="F43" s="622">
        <v>30.808</v>
      </c>
      <c r="G43" s="622">
        <v>16.818999999999999</v>
      </c>
      <c r="H43" s="616"/>
      <c r="I43" s="623"/>
      <c r="J43" s="623">
        <v>36</v>
      </c>
      <c r="K43" s="622">
        <v>-10.148999999999999</v>
      </c>
      <c r="L43" s="622">
        <v>-45.085999999999999</v>
      </c>
      <c r="M43" s="622">
        <v>-107.255</v>
      </c>
      <c r="N43" s="622">
        <v>-1E-3</v>
      </c>
      <c r="O43" s="622">
        <v>-1.244</v>
      </c>
    </row>
    <row r="44" spans="1:15" ht="15.95" customHeight="1">
      <c r="A44" s="638"/>
      <c r="B44" s="633">
        <v>37</v>
      </c>
      <c r="C44" s="634">
        <v>159.774</v>
      </c>
      <c r="D44" s="634">
        <v>56.04</v>
      </c>
      <c r="E44" s="634">
        <v>120.45399999999999</v>
      </c>
      <c r="F44" s="634">
        <v>74.486999999999995</v>
      </c>
      <c r="G44" s="634">
        <v>1.5029999999999999</v>
      </c>
      <c r="H44" s="638"/>
      <c r="I44" s="633"/>
      <c r="J44" s="633">
        <v>37</v>
      </c>
      <c r="K44" s="634">
        <v>-7.1790000000000003</v>
      </c>
      <c r="L44" s="634">
        <v>-66.677000000000007</v>
      </c>
      <c r="M44" s="634">
        <v>-84.978999999999999</v>
      </c>
      <c r="N44" s="634">
        <v>-0.42099999999999999</v>
      </c>
      <c r="O44" s="634">
        <v>0</v>
      </c>
    </row>
    <row r="45" spans="1:15" ht="15.95" customHeight="1">
      <c r="A45" s="616"/>
      <c r="B45" s="623">
        <v>38</v>
      </c>
      <c r="C45" s="622">
        <v>116.575</v>
      </c>
      <c r="D45" s="622">
        <v>57.936</v>
      </c>
      <c r="E45" s="622">
        <v>98.373999999999995</v>
      </c>
      <c r="F45" s="622">
        <v>65.462000000000003</v>
      </c>
      <c r="G45" s="622">
        <v>9.3000000000000007</v>
      </c>
      <c r="H45" s="616"/>
      <c r="I45" s="623"/>
      <c r="J45" s="623">
        <v>38</v>
      </c>
      <c r="K45" s="622">
        <v>-22.542000000000002</v>
      </c>
      <c r="L45" s="622">
        <v>-64.605000000000004</v>
      </c>
      <c r="M45" s="622">
        <v>-81.117000000000004</v>
      </c>
      <c r="N45" s="622">
        <v>-5.0599999999999996</v>
      </c>
      <c r="O45" s="622">
        <v>-0.59899999999999998</v>
      </c>
    </row>
    <row r="46" spans="1:15" ht="15.95" customHeight="1">
      <c r="A46" s="638"/>
      <c r="B46" s="633">
        <v>39</v>
      </c>
      <c r="C46" s="634">
        <v>129.03700000000001</v>
      </c>
      <c r="D46" s="634">
        <v>118.255</v>
      </c>
      <c r="E46" s="634">
        <v>117.818</v>
      </c>
      <c r="F46" s="634">
        <v>45.427</v>
      </c>
      <c r="G46" s="634">
        <v>4.8310000000000004</v>
      </c>
      <c r="H46" s="638"/>
      <c r="I46" s="633"/>
      <c r="J46" s="633">
        <v>39</v>
      </c>
      <c r="K46" s="634">
        <v>-26.254000000000001</v>
      </c>
      <c r="L46" s="634">
        <v>-32.387</v>
      </c>
      <c r="M46" s="634">
        <v>-128.52500000000001</v>
      </c>
      <c r="N46" s="634">
        <v>-44.1</v>
      </c>
      <c r="O46" s="634">
        <v>-5.6070000000000002</v>
      </c>
    </row>
    <row r="47" spans="1:15" ht="15.95" customHeight="1">
      <c r="A47" s="616"/>
      <c r="B47" s="623">
        <v>40</v>
      </c>
      <c r="C47" s="622">
        <v>88.793000000000006</v>
      </c>
      <c r="D47" s="622">
        <v>90.460999999999999</v>
      </c>
      <c r="E47" s="622">
        <v>232.62700000000001</v>
      </c>
      <c r="F47" s="622">
        <v>46.552999999999997</v>
      </c>
      <c r="G47" s="622">
        <v>6.7290000000000001</v>
      </c>
      <c r="H47" s="616"/>
      <c r="I47" s="623"/>
      <c r="J47" s="623">
        <v>40</v>
      </c>
      <c r="K47" s="622">
        <v>-40.348999999999997</v>
      </c>
      <c r="L47" s="622">
        <v>-13.004</v>
      </c>
      <c r="M47" s="622">
        <v>-56.523000000000003</v>
      </c>
      <c r="N47" s="622">
        <v>-27.524999999999999</v>
      </c>
      <c r="O47" s="622">
        <v>-4.2450000000000001</v>
      </c>
    </row>
    <row r="48" spans="1:15" ht="15.95" customHeight="1">
      <c r="A48" s="638"/>
      <c r="B48" s="633">
        <v>41</v>
      </c>
      <c r="C48" s="634">
        <v>52.67</v>
      </c>
      <c r="D48" s="634">
        <v>129.83000000000001</v>
      </c>
      <c r="E48" s="634">
        <v>297.11900000000003</v>
      </c>
      <c r="F48" s="634">
        <v>38.584000000000003</v>
      </c>
      <c r="G48" s="634">
        <v>15.69</v>
      </c>
      <c r="H48" s="638"/>
      <c r="I48" s="633"/>
      <c r="J48" s="633">
        <v>41</v>
      </c>
      <c r="K48" s="634">
        <v>-43.707000000000001</v>
      </c>
      <c r="L48" s="634">
        <v>-41.134999999999998</v>
      </c>
      <c r="M48" s="634">
        <v>-41.533000000000001</v>
      </c>
      <c r="N48" s="634">
        <v>-29.463000000000001</v>
      </c>
      <c r="O48" s="634">
        <v>-4.2409999999999997</v>
      </c>
    </row>
    <row r="49" spans="1:15" ht="15.95" customHeight="1">
      <c r="A49" s="616"/>
      <c r="B49" s="623">
        <v>42</v>
      </c>
      <c r="C49" s="622">
        <v>137.149</v>
      </c>
      <c r="D49" s="622">
        <v>106.929</v>
      </c>
      <c r="E49" s="622">
        <v>211.26400000000001</v>
      </c>
      <c r="F49" s="622">
        <v>47.029000000000003</v>
      </c>
      <c r="G49" s="622">
        <v>13.965</v>
      </c>
      <c r="H49" s="616"/>
      <c r="I49" s="623"/>
      <c r="J49" s="623">
        <v>42</v>
      </c>
      <c r="K49" s="622">
        <v>-8.6379999999999999</v>
      </c>
      <c r="L49" s="622">
        <v>-62.569000000000003</v>
      </c>
      <c r="M49" s="622">
        <v>-63.795000000000002</v>
      </c>
      <c r="N49" s="622">
        <v>-22.364000000000001</v>
      </c>
      <c r="O49" s="622">
        <v>-10.43</v>
      </c>
    </row>
    <row r="50" spans="1:15" ht="15.95" customHeight="1">
      <c r="A50" s="638"/>
      <c r="B50" s="633">
        <v>43</v>
      </c>
      <c r="C50" s="634">
        <v>105.30800000000001</v>
      </c>
      <c r="D50" s="634">
        <v>116.239</v>
      </c>
      <c r="E50" s="634">
        <v>149.63200000000001</v>
      </c>
      <c r="F50" s="634">
        <v>55.823</v>
      </c>
      <c r="G50" s="634">
        <v>12.146000000000001</v>
      </c>
      <c r="H50" s="638"/>
      <c r="I50" s="633"/>
      <c r="J50" s="633">
        <v>43</v>
      </c>
      <c r="K50" s="634">
        <v>-10.291</v>
      </c>
      <c r="L50" s="634">
        <v>-59.387</v>
      </c>
      <c r="M50" s="634">
        <v>-61.54</v>
      </c>
      <c r="N50" s="634">
        <v>-10.298999999999999</v>
      </c>
      <c r="O50" s="634">
        <v>-12.33</v>
      </c>
    </row>
    <row r="51" spans="1:15" ht="15.95" customHeight="1">
      <c r="A51" s="616"/>
      <c r="B51" s="623">
        <v>44</v>
      </c>
      <c r="C51" s="622">
        <v>88.81</v>
      </c>
      <c r="D51" s="622">
        <v>142.36000000000001</v>
      </c>
      <c r="E51" s="622">
        <v>83.335999999999999</v>
      </c>
      <c r="F51" s="622">
        <v>38.429000000000002</v>
      </c>
      <c r="G51" s="622">
        <v>15.38</v>
      </c>
      <c r="H51" s="616"/>
      <c r="I51" s="623"/>
      <c r="J51" s="623">
        <v>44</v>
      </c>
      <c r="K51" s="622">
        <v>-29.744</v>
      </c>
      <c r="L51" s="622">
        <v>-24.603999999999999</v>
      </c>
      <c r="M51" s="622">
        <v>-146.898</v>
      </c>
      <c r="N51" s="622">
        <v>-21.709</v>
      </c>
      <c r="O51" s="622">
        <v>-13.967000000000001</v>
      </c>
    </row>
    <row r="52" spans="1:15" ht="15.95" customHeight="1">
      <c r="A52" s="638"/>
      <c r="B52" s="633">
        <v>45</v>
      </c>
      <c r="C52" s="634">
        <v>103.545</v>
      </c>
      <c r="D52" s="634">
        <v>142.52000000000001</v>
      </c>
      <c r="E52" s="634">
        <v>74.983000000000004</v>
      </c>
      <c r="F52" s="634">
        <v>26.616</v>
      </c>
      <c r="G52" s="634">
        <v>12.411</v>
      </c>
      <c r="H52" s="638"/>
      <c r="I52" s="633"/>
      <c r="J52" s="633">
        <v>45</v>
      </c>
      <c r="K52" s="634">
        <v>-31.779</v>
      </c>
      <c r="L52" s="634">
        <v>-37.295000000000002</v>
      </c>
      <c r="M52" s="634">
        <v>-172.04599999999999</v>
      </c>
      <c r="N52" s="634">
        <v>-22.03</v>
      </c>
      <c r="O52" s="634">
        <v>-11.766999999999999</v>
      </c>
    </row>
    <row r="53" spans="1:15" ht="15.95" customHeight="1">
      <c r="A53" s="616"/>
      <c r="B53" s="623">
        <v>46</v>
      </c>
      <c r="C53" s="622">
        <v>78.772000000000006</v>
      </c>
      <c r="D53" s="622">
        <v>118.968</v>
      </c>
      <c r="E53" s="622">
        <v>88.997</v>
      </c>
      <c r="F53" s="622">
        <v>41.302</v>
      </c>
      <c r="G53" s="622">
        <v>9.9469999999999992</v>
      </c>
      <c r="H53" s="616"/>
      <c r="I53" s="623"/>
      <c r="J53" s="623">
        <v>46</v>
      </c>
      <c r="K53" s="622">
        <v>-39.765000000000001</v>
      </c>
      <c r="L53" s="622">
        <v>-59.841999999999999</v>
      </c>
      <c r="M53" s="622">
        <v>-122.184</v>
      </c>
      <c r="N53" s="622">
        <v>-32.975999999999999</v>
      </c>
      <c r="O53" s="622">
        <v>-11.59</v>
      </c>
    </row>
    <row r="54" spans="1:15" ht="15.95" customHeight="1">
      <c r="A54" s="638"/>
      <c r="B54" s="633">
        <v>47</v>
      </c>
      <c r="C54" s="634">
        <v>63.415999999999997</v>
      </c>
      <c r="D54" s="634">
        <v>59.984000000000002</v>
      </c>
      <c r="E54" s="634">
        <v>108.497</v>
      </c>
      <c r="F54" s="634">
        <v>83.447999999999993</v>
      </c>
      <c r="G54" s="634">
        <v>16.739999999999998</v>
      </c>
      <c r="H54" s="638"/>
      <c r="I54" s="633"/>
      <c r="J54" s="633">
        <v>47</v>
      </c>
      <c r="K54" s="634">
        <v>-24.03</v>
      </c>
      <c r="L54" s="634">
        <v>-94.777000000000001</v>
      </c>
      <c r="M54" s="634">
        <v>-77.596000000000004</v>
      </c>
      <c r="N54" s="634">
        <v>-3.1920000000000002</v>
      </c>
      <c r="O54" s="634">
        <v>-1.2050000000000001</v>
      </c>
    </row>
    <row r="55" spans="1:15" ht="15.95" customHeight="1">
      <c r="A55" s="616"/>
      <c r="B55" s="623">
        <v>48</v>
      </c>
      <c r="C55" s="622">
        <v>107.089</v>
      </c>
      <c r="D55" s="622">
        <v>118.105</v>
      </c>
      <c r="E55" s="622">
        <v>144.202</v>
      </c>
      <c r="F55" s="622">
        <v>35.337000000000003</v>
      </c>
      <c r="G55" s="622">
        <v>18.667000000000002</v>
      </c>
      <c r="H55" s="616"/>
      <c r="I55" s="623"/>
      <c r="J55" s="623">
        <v>48</v>
      </c>
      <c r="K55" s="622">
        <v>-3.9940000000000002</v>
      </c>
      <c r="L55" s="622">
        <v>-56.502000000000002</v>
      </c>
      <c r="M55" s="622">
        <v>-59.448999999999998</v>
      </c>
      <c r="N55" s="622">
        <v>-0.379</v>
      </c>
      <c r="O55" s="622">
        <v>0</v>
      </c>
    </row>
    <row r="56" spans="1:15" ht="15.95" customHeight="1">
      <c r="A56" s="638"/>
      <c r="B56" s="633">
        <v>49</v>
      </c>
      <c r="C56" s="634">
        <v>116.212</v>
      </c>
      <c r="D56" s="634">
        <v>194.62700000000001</v>
      </c>
      <c r="E56" s="634">
        <v>123.874</v>
      </c>
      <c r="F56" s="634">
        <v>27.725000000000001</v>
      </c>
      <c r="G56" s="634">
        <v>13.599</v>
      </c>
      <c r="H56" s="638"/>
      <c r="I56" s="633"/>
      <c r="J56" s="633">
        <v>49</v>
      </c>
      <c r="K56" s="634">
        <v>-3.5289999999999999</v>
      </c>
      <c r="L56" s="634">
        <v>-11.119</v>
      </c>
      <c r="M56" s="634">
        <v>-50.118000000000002</v>
      </c>
      <c r="N56" s="634">
        <v>-2.8410000000000002</v>
      </c>
      <c r="O56" s="634">
        <v>-2.1970000000000001</v>
      </c>
    </row>
    <row r="57" spans="1:15" ht="15.95" customHeight="1">
      <c r="A57" s="616"/>
      <c r="B57" s="623">
        <v>50</v>
      </c>
      <c r="C57" s="622">
        <v>219.98500000000001</v>
      </c>
      <c r="D57" s="622">
        <v>123.06</v>
      </c>
      <c r="E57" s="622">
        <v>134.327</v>
      </c>
      <c r="F57" s="622">
        <v>57.597000000000001</v>
      </c>
      <c r="G57" s="622">
        <v>20.331</v>
      </c>
      <c r="H57" s="616"/>
      <c r="I57" s="623"/>
      <c r="J57" s="623">
        <v>50</v>
      </c>
      <c r="K57" s="622">
        <v>-2.9319999999999999</v>
      </c>
      <c r="L57" s="622">
        <v>-37.207000000000001</v>
      </c>
      <c r="M57" s="622">
        <v>-70.820999999999998</v>
      </c>
      <c r="N57" s="622">
        <v>0</v>
      </c>
      <c r="O57" s="622">
        <v>-2.8029999999999999</v>
      </c>
    </row>
    <row r="58" spans="1:15" ht="15.95" customHeight="1">
      <c r="A58" s="638"/>
      <c r="B58" s="633">
        <v>51</v>
      </c>
      <c r="C58" s="634">
        <v>269.32299999999998</v>
      </c>
      <c r="D58" s="634">
        <v>175.03899999999999</v>
      </c>
      <c r="E58" s="634">
        <v>83.337999999999994</v>
      </c>
      <c r="F58" s="634">
        <v>57.9</v>
      </c>
      <c r="G58" s="634">
        <v>19.756</v>
      </c>
      <c r="H58" s="638"/>
      <c r="I58" s="633"/>
      <c r="J58" s="633">
        <v>51</v>
      </c>
      <c r="K58" s="634">
        <v>-1.98</v>
      </c>
      <c r="L58" s="634">
        <v>-19.925000000000001</v>
      </c>
      <c r="M58" s="634">
        <v>-124.107</v>
      </c>
      <c r="N58" s="634">
        <v>0</v>
      </c>
      <c r="O58" s="634">
        <v>0</v>
      </c>
    </row>
    <row r="59" spans="1:15" ht="15.95" customHeight="1">
      <c r="A59" s="616"/>
      <c r="B59" s="623">
        <v>52</v>
      </c>
      <c r="C59" s="622">
        <v>190.84</v>
      </c>
      <c r="D59" s="622">
        <v>192.53299999999999</v>
      </c>
      <c r="E59" s="622">
        <v>27.728999999999999</v>
      </c>
      <c r="F59" s="622">
        <v>67.215999999999994</v>
      </c>
      <c r="G59" s="622">
        <v>19.053000000000001</v>
      </c>
      <c r="H59" s="616"/>
      <c r="I59" s="623"/>
      <c r="J59" s="623">
        <v>52</v>
      </c>
      <c r="K59" s="622">
        <v>-2.4980000000000002</v>
      </c>
      <c r="L59" s="622">
        <v>-10.798</v>
      </c>
      <c r="M59" s="622">
        <v>-222.059</v>
      </c>
      <c r="N59" s="622">
        <v>0</v>
      </c>
      <c r="O59" s="622">
        <v>-0.96299999999999997</v>
      </c>
    </row>
    <row r="60" spans="1:15" ht="15.95" customHeight="1">
      <c r="A60" s="633">
        <v>2011</v>
      </c>
      <c r="B60" s="633">
        <v>1</v>
      </c>
      <c r="C60" s="634">
        <v>229.45400000000001</v>
      </c>
      <c r="D60" s="634">
        <v>137.09399999999999</v>
      </c>
      <c r="E60" s="634">
        <v>14.946999999999999</v>
      </c>
      <c r="F60" s="634">
        <v>60.137</v>
      </c>
      <c r="G60" s="634">
        <v>8.3179999999999996</v>
      </c>
      <c r="H60" s="638"/>
      <c r="I60" s="633">
        <v>2011</v>
      </c>
      <c r="J60" s="633">
        <v>1</v>
      </c>
      <c r="K60" s="634">
        <v>-2.4540000000000002</v>
      </c>
      <c r="L60" s="634">
        <v>-52.707999999999998</v>
      </c>
      <c r="M60" s="634">
        <v>-220.53200000000001</v>
      </c>
      <c r="N60" s="634">
        <v>-1E-3</v>
      </c>
      <c r="O60" s="634">
        <v>-0.435</v>
      </c>
    </row>
    <row r="61" spans="1:15" ht="15.95" customHeight="1">
      <c r="A61" s="623"/>
      <c r="B61" s="623">
        <v>2</v>
      </c>
      <c r="C61" s="622">
        <v>196.53200000000001</v>
      </c>
      <c r="D61" s="622">
        <v>159.11199999999999</v>
      </c>
      <c r="E61" s="622">
        <v>6.0149999999999997</v>
      </c>
      <c r="F61" s="622">
        <v>36.576000000000001</v>
      </c>
      <c r="G61" s="622">
        <v>12.411</v>
      </c>
      <c r="H61" s="616"/>
      <c r="I61" s="623"/>
      <c r="J61" s="623">
        <v>2</v>
      </c>
      <c r="K61" s="622">
        <v>-4.4690000000000003</v>
      </c>
      <c r="L61" s="622">
        <v>-22.574000000000002</v>
      </c>
      <c r="M61" s="622">
        <v>-318.23399999999998</v>
      </c>
      <c r="N61" s="622">
        <v>0</v>
      </c>
      <c r="O61" s="622">
        <v>0</v>
      </c>
    </row>
    <row r="62" spans="1:15" ht="15.95" customHeight="1">
      <c r="A62" s="633"/>
      <c r="B62" s="633">
        <v>3</v>
      </c>
      <c r="C62" s="634">
        <v>138.005</v>
      </c>
      <c r="D62" s="634">
        <v>177.07400000000001</v>
      </c>
      <c r="E62" s="634">
        <v>5.452</v>
      </c>
      <c r="F62" s="634">
        <v>45.978999999999999</v>
      </c>
      <c r="G62" s="634">
        <v>13.499000000000001</v>
      </c>
      <c r="H62" s="638"/>
      <c r="I62" s="633"/>
      <c r="J62" s="633">
        <v>3</v>
      </c>
      <c r="K62" s="634">
        <v>-8.76</v>
      </c>
      <c r="L62" s="634">
        <v>-11.83</v>
      </c>
      <c r="M62" s="634">
        <v>-353.56200000000001</v>
      </c>
      <c r="N62" s="634">
        <v>-1.728</v>
      </c>
      <c r="O62" s="634">
        <v>0</v>
      </c>
    </row>
    <row r="63" spans="1:15" ht="15.95" customHeight="1">
      <c r="A63" s="623"/>
      <c r="B63" s="623">
        <v>4</v>
      </c>
      <c r="C63" s="622">
        <v>127.733</v>
      </c>
      <c r="D63" s="622">
        <v>172.48699999999999</v>
      </c>
      <c r="E63" s="622">
        <v>10.465999999999999</v>
      </c>
      <c r="F63" s="622">
        <v>33.499000000000002</v>
      </c>
      <c r="G63" s="622">
        <v>15.121</v>
      </c>
      <c r="H63" s="616"/>
      <c r="I63" s="623"/>
      <c r="J63" s="623">
        <v>4</v>
      </c>
      <c r="K63" s="622">
        <v>-13.289</v>
      </c>
      <c r="L63" s="622">
        <v>-16.312000000000001</v>
      </c>
      <c r="M63" s="622">
        <v>-312.58999999999997</v>
      </c>
      <c r="N63" s="622">
        <v>-9.5250000000000004</v>
      </c>
      <c r="O63" s="622">
        <v>-5.7000000000000002E-2</v>
      </c>
    </row>
    <row r="64" spans="1:15" ht="15.95" customHeight="1">
      <c r="A64" s="633"/>
      <c r="B64" s="633">
        <v>5</v>
      </c>
      <c r="C64" s="634">
        <v>107.337</v>
      </c>
      <c r="D64" s="634">
        <v>111.91200000000001</v>
      </c>
      <c r="E64" s="634">
        <v>3.67</v>
      </c>
      <c r="F64" s="634">
        <v>8.1820000000000004</v>
      </c>
      <c r="G64" s="634">
        <v>2.9449999999999998</v>
      </c>
      <c r="H64" s="638"/>
      <c r="I64" s="633"/>
      <c r="J64" s="633">
        <v>5</v>
      </c>
      <c r="K64" s="634">
        <v>-20.579000000000001</v>
      </c>
      <c r="L64" s="634">
        <v>-29.422000000000001</v>
      </c>
      <c r="M64" s="634">
        <v>-376.50900000000001</v>
      </c>
      <c r="N64" s="634">
        <v>-18.303000000000001</v>
      </c>
      <c r="O64" s="634">
        <v>-12.843</v>
      </c>
    </row>
    <row r="65" spans="1:15" ht="15.95" customHeight="1">
      <c r="A65" s="623"/>
      <c r="B65" s="623">
        <v>6</v>
      </c>
      <c r="C65" s="622">
        <v>173.69800000000001</v>
      </c>
      <c r="D65" s="622">
        <v>107.789</v>
      </c>
      <c r="E65" s="622">
        <v>3.4470000000000001</v>
      </c>
      <c r="F65" s="622">
        <v>35.981000000000002</v>
      </c>
      <c r="G65" s="622">
        <v>2.456</v>
      </c>
      <c r="H65" s="616"/>
      <c r="I65" s="623"/>
      <c r="J65" s="623">
        <v>6</v>
      </c>
      <c r="K65" s="622">
        <v>-8.8260000000000005</v>
      </c>
      <c r="L65" s="622">
        <v>-41.98</v>
      </c>
      <c r="M65" s="622">
        <v>-359.58300000000003</v>
      </c>
      <c r="N65" s="622">
        <v>-1.823</v>
      </c>
      <c r="O65" s="622">
        <v>-2.0249999999999999</v>
      </c>
    </row>
    <row r="66" spans="1:15" ht="15.95" customHeight="1">
      <c r="A66" s="633"/>
      <c r="B66" s="633">
        <v>7</v>
      </c>
      <c r="C66" s="634">
        <v>231.095</v>
      </c>
      <c r="D66" s="634">
        <v>35.673999999999999</v>
      </c>
      <c r="E66" s="634">
        <v>26.579000000000001</v>
      </c>
      <c r="F66" s="634">
        <v>44.115000000000002</v>
      </c>
      <c r="G66" s="634">
        <v>14.872999999999999</v>
      </c>
      <c r="H66" s="638"/>
      <c r="I66" s="633"/>
      <c r="J66" s="633">
        <v>7</v>
      </c>
      <c r="K66" s="634">
        <v>-1.637</v>
      </c>
      <c r="L66" s="634">
        <v>-119.746</v>
      </c>
      <c r="M66" s="634">
        <v>-152.673</v>
      </c>
      <c r="N66" s="634">
        <v>0</v>
      </c>
      <c r="O66" s="634">
        <v>0</v>
      </c>
    </row>
    <row r="67" spans="1:15" ht="15.95" customHeight="1">
      <c r="A67" s="623"/>
      <c r="B67" s="623">
        <v>8</v>
      </c>
      <c r="C67" s="622">
        <v>246.09399999999999</v>
      </c>
      <c r="D67" s="622">
        <v>102.90600000000001</v>
      </c>
      <c r="E67" s="622">
        <v>40.890999999999998</v>
      </c>
      <c r="F67" s="622">
        <v>55.027999999999999</v>
      </c>
      <c r="G67" s="622">
        <v>22.129000000000001</v>
      </c>
      <c r="H67" s="616"/>
      <c r="I67" s="623"/>
      <c r="J67" s="623">
        <v>8</v>
      </c>
      <c r="K67" s="622">
        <v>-3.4279999999999999</v>
      </c>
      <c r="L67" s="622">
        <v>-54.362000000000002</v>
      </c>
      <c r="M67" s="622">
        <v>-148.732</v>
      </c>
      <c r="N67" s="622">
        <v>0</v>
      </c>
      <c r="O67" s="622">
        <v>0</v>
      </c>
    </row>
    <row r="68" spans="1:15" ht="15.95" customHeight="1">
      <c r="A68" s="633"/>
      <c r="B68" s="633">
        <v>9</v>
      </c>
      <c r="C68" s="634">
        <v>121.874</v>
      </c>
      <c r="D68" s="634">
        <v>218.69300000000001</v>
      </c>
      <c r="E68" s="634">
        <v>4.2480000000000002</v>
      </c>
      <c r="F68" s="634">
        <v>35.896000000000001</v>
      </c>
      <c r="G68" s="634">
        <v>8.5060000000000002</v>
      </c>
      <c r="H68" s="638"/>
      <c r="I68" s="633"/>
      <c r="J68" s="633">
        <v>9</v>
      </c>
      <c r="K68" s="634">
        <v>-15.39</v>
      </c>
      <c r="L68" s="634">
        <v>-5.5309999999999997</v>
      </c>
      <c r="M68" s="634">
        <v>-264.87599999999998</v>
      </c>
      <c r="N68" s="634">
        <v>-5.8739999999999997</v>
      </c>
      <c r="O68" s="634">
        <v>-0.34399999999999997</v>
      </c>
    </row>
    <row r="69" spans="1:15" ht="15.95" customHeight="1">
      <c r="A69" s="623"/>
      <c r="B69" s="623">
        <v>10</v>
      </c>
      <c r="C69" s="622">
        <v>108.795</v>
      </c>
      <c r="D69" s="622">
        <v>183.917</v>
      </c>
      <c r="E69" s="622">
        <v>3.1070000000000002</v>
      </c>
      <c r="F69" s="622">
        <v>22.558</v>
      </c>
      <c r="G69" s="622">
        <v>7.3550000000000004</v>
      </c>
      <c r="H69" s="616"/>
      <c r="I69" s="623"/>
      <c r="J69" s="623">
        <v>10</v>
      </c>
      <c r="K69" s="622">
        <v>-13.459</v>
      </c>
      <c r="L69" s="622">
        <v>-4.9530000000000003</v>
      </c>
      <c r="M69" s="622">
        <v>-329.63099999999997</v>
      </c>
      <c r="N69" s="622">
        <v>-11.425000000000001</v>
      </c>
      <c r="O69" s="622">
        <v>-7.133</v>
      </c>
    </row>
    <row r="70" spans="1:15" ht="15.95" customHeight="1">
      <c r="A70" s="633"/>
      <c r="B70" s="633">
        <v>11</v>
      </c>
      <c r="C70" s="634">
        <v>104.72</v>
      </c>
      <c r="D70" s="634">
        <v>198.39599999999999</v>
      </c>
      <c r="E70" s="634">
        <v>10.022</v>
      </c>
      <c r="F70" s="634">
        <v>19.466999999999999</v>
      </c>
      <c r="G70" s="634">
        <v>10.180999999999999</v>
      </c>
      <c r="H70" s="638"/>
      <c r="I70" s="633"/>
      <c r="J70" s="633">
        <v>11</v>
      </c>
      <c r="K70" s="634">
        <v>-21.419</v>
      </c>
      <c r="L70" s="634">
        <v>-5.4480000000000004</v>
      </c>
      <c r="M70" s="634">
        <v>-218.47900000000001</v>
      </c>
      <c r="N70" s="634">
        <v>-8.4</v>
      </c>
      <c r="O70" s="634">
        <v>0</v>
      </c>
    </row>
    <row r="71" spans="1:15" ht="15.95" customHeight="1">
      <c r="A71" s="623"/>
      <c r="B71" s="623">
        <v>12</v>
      </c>
      <c r="C71" s="622">
        <v>152.44900000000001</v>
      </c>
      <c r="D71" s="622">
        <v>187.32</v>
      </c>
      <c r="E71" s="622">
        <v>4.5259999999999998</v>
      </c>
      <c r="F71" s="622">
        <v>30.143000000000001</v>
      </c>
      <c r="G71" s="622">
        <v>19.751000000000001</v>
      </c>
      <c r="H71" s="616"/>
      <c r="I71" s="623"/>
      <c r="J71" s="623">
        <v>12</v>
      </c>
      <c r="K71" s="622">
        <v>-4.0739999999999998</v>
      </c>
      <c r="L71" s="622">
        <v>-3.508</v>
      </c>
      <c r="M71" s="622">
        <v>-293.36799999999999</v>
      </c>
      <c r="N71" s="622">
        <v>-2.8519999999999999</v>
      </c>
      <c r="O71" s="622">
        <v>-0.28499999999999998</v>
      </c>
    </row>
    <row r="72" spans="1:15" ht="15.95" customHeight="1">
      <c r="A72" s="633"/>
      <c r="B72" s="633">
        <v>13</v>
      </c>
      <c r="C72" s="634">
        <v>168.11099999999999</v>
      </c>
      <c r="D72" s="634">
        <v>176.18299999999999</v>
      </c>
      <c r="E72" s="634">
        <v>25.247</v>
      </c>
      <c r="F72" s="634">
        <v>37.203000000000003</v>
      </c>
      <c r="G72" s="634">
        <v>17.271000000000001</v>
      </c>
      <c r="H72" s="638"/>
      <c r="I72" s="633"/>
      <c r="J72" s="633">
        <v>13</v>
      </c>
      <c r="K72" s="634">
        <v>-2.2570000000000001</v>
      </c>
      <c r="L72" s="634">
        <v>-6.0549999999999997</v>
      </c>
      <c r="M72" s="634">
        <v>-177.495</v>
      </c>
      <c r="N72" s="634">
        <v>-0.96099999999999997</v>
      </c>
      <c r="O72" s="634">
        <v>-1.121</v>
      </c>
    </row>
    <row r="73" spans="1:15" ht="15.95" customHeight="1">
      <c r="A73" s="623"/>
      <c r="B73" s="623">
        <v>14</v>
      </c>
      <c r="C73" s="622">
        <v>116.89100000000001</v>
      </c>
      <c r="D73" s="622">
        <v>78.641999999999996</v>
      </c>
      <c r="E73" s="622">
        <v>13.676</v>
      </c>
      <c r="F73" s="622">
        <v>22.08</v>
      </c>
      <c r="G73" s="622">
        <v>9.8870000000000005</v>
      </c>
      <c r="H73" s="616"/>
      <c r="I73" s="623"/>
      <c r="J73" s="623">
        <v>14</v>
      </c>
      <c r="K73" s="622">
        <v>-8.1479999999999997</v>
      </c>
      <c r="L73" s="622">
        <v>-23.105</v>
      </c>
      <c r="M73" s="622">
        <v>-311.40300000000002</v>
      </c>
      <c r="N73" s="622">
        <v>-16.728000000000002</v>
      </c>
      <c r="O73" s="622">
        <v>-4.7220000000000004</v>
      </c>
    </row>
    <row r="74" spans="1:15" ht="15.95" customHeight="1">
      <c r="A74" s="633"/>
      <c r="B74" s="633">
        <v>15</v>
      </c>
      <c r="C74" s="634">
        <v>56.075000000000003</v>
      </c>
      <c r="D74" s="634">
        <v>153.50200000000001</v>
      </c>
      <c r="E74" s="634">
        <v>46.317999999999998</v>
      </c>
      <c r="F74" s="634">
        <v>0</v>
      </c>
      <c r="G74" s="634">
        <v>12.913</v>
      </c>
      <c r="H74" s="638"/>
      <c r="I74" s="633"/>
      <c r="J74" s="633">
        <v>15</v>
      </c>
      <c r="K74" s="634">
        <v>-93.507999999999996</v>
      </c>
      <c r="L74" s="634">
        <v>-4.5549999999999997</v>
      </c>
      <c r="M74" s="634">
        <v>-189.40600000000001</v>
      </c>
      <c r="N74" s="634">
        <v>-3.0000000000000001E-3</v>
      </c>
      <c r="O74" s="634">
        <v>-12.223000000000001</v>
      </c>
    </row>
    <row r="75" spans="1:15" ht="15.95" customHeight="1">
      <c r="A75" s="623"/>
      <c r="B75" s="623">
        <v>16</v>
      </c>
      <c r="C75" s="622">
        <v>6.8879999999999999</v>
      </c>
      <c r="D75" s="622">
        <v>167.751</v>
      </c>
      <c r="E75" s="622">
        <v>44.704999999999998</v>
      </c>
      <c r="F75" s="622">
        <v>0</v>
      </c>
      <c r="G75" s="622">
        <v>5.6849999999999996</v>
      </c>
      <c r="H75" s="616"/>
      <c r="I75" s="623"/>
      <c r="J75" s="623">
        <v>16</v>
      </c>
      <c r="K75" s="622">
        <v>-182.38499999999999</v>
      </c>
      <c r="L75" s="622">
        <v>-4.3380000000000001</v>
      </c>
      <c r="M75" s="622">
        <v>-243.48099999999999</v>
      </c>
      <c r="N75" s="622">
        <v>0</v>
      </c>
      <c r="O75" s="622">
        <v>-36.067</v>
      </c>
    </row>
    <row r="76" spans="1:15" ht="15.95" customHeight="1">
      <c r="A76" s="633"/>
      <c r="B76" s="633">
        <v>17</v>
      </c>
      <c r="C76" s="634">
        <v>4.8470000000000004</v>
      </c>
      <c r="D76" s="634">
        <v>165.864</v>
      </c>
      <c r="E76" s="634">
        <v>10.521000000000001</v>
      </c>
      <c r="F76" s="634">
        <v>0</v>
      </c>
      <c r="G76" s="634">
        <v>0.879</v>
      </c>
      <c r="H76" s="638"/>
      <c r="I76" s="633"/>
      <c r="J76" s="633">
        <v>17</v>
      </c>
      <c r="K76" s="634">
        <v>-118.075</v>
      </c>
      <c r="L76" s="634">
        <v>-4.6589999999999998</v>
      </c>
      <c r="M76" s="634">
        <v>-293.85000000000002</v>
      </c>
      <c r="N76" s="634">
        <v>0</v>
      </c>
      <c r="O76" s="634">
        <v>-36.905999999999999</v>
      </c>
    </row>
    <row r="77" spans="1:15" ht="15.95" customHeight="1">
      <c r="A77" s="623"/>
      <c r="B77" s="623">
        <v>18</v>
      </c>
      <c r="C77" s="622">
        <v>34.414000000000001</v>
      </c>
      <c r="D77" s="622">
        <v>147.93100000000001</v>
      </c>
      <c r="E77" s="622">
        <v>20.173999999999999</v>
      </c>
      <c r="F77" s="622">
        <v>0</v>
      </c>
      <c r="G77" s="622">
        <v>20.087</v>
      </c>
      <c r="H77" s="616"/>
      <c r="I77" s="623"/>
      <c r="J77" s="623">
        <v>18</v>
      </c>
      <c r="K77" s="622">
        <v>-66.691000000000003</v>
      </c>
      <c r="L77" s="622">
        <v>-10.201000000000001</v>
      </c>
      <c r="M77" s="622">
        <v>-206.07499999999999</v>
      </c>
      <c r="N77" s="622">
        <v>-1.2999999999999999E-2</v>
      </c>
      <c r="O77" s="622">
        <v>-3.371</v>
      </c>
    </row>
    <row r="78" spans="1:15" ht="15.95" customHeight="1">
      <c r="A78" s="633"/>
      <c r="B78" s="633">
        <v>19</v>
      </c>
      <c r="C78" s="634">
        <v>20.738</v>
      </c>
      <c r="D78" s="634">
        <v>87.929000000000002</v>
      </c>
      <c r="E78" s="634">
        <v>76.123999999999995</v>
      </c>
      <c r="F78" s="634">
        <v>0</v>
      </c>
      <c r="G78" s="634">
        <v>16.027999999999999</v>
      </c>
      <c r="H78" s="638"/>
      <c r="I78" s="633"/>
      <c r="J78" s="633">
        <v>19</v>
      </c>
      <c r="K78" s="634">
        <v>-69.498999999999995</v>
      </c>
      <c r="L78" s="634">
        <v>-15.981999999999999</v>
      </c>
      <c r="M78" s="634">
        <v>-107.003</v>
      </c>
      <c r="N78" s="634">
        <v>0</v>
      </c>
      <c r="O78" s="634">
        <v>-29.087</v>
      </c>
    </row>
    <row r="79" spans="1:15" ht="15.95" customHeight="1">
      <c r="A79" s="623"/>
      <c r="B79" s="623">
        <v>20</v>
      </c>
      <c r="C79" s="622">
        <v>13.656000000000001</v>
      </c>
      <c r="D79" s="622">
        <v>76.650000000000006</v>
      </c>
      <c r="E79" s="622">
        <v>37.429000000000002</v>
      </c>
      <c r="F79" s="622">
        <v>0</v>
      </c>
      <c r="G79" s="622">
        <v>6.3730000000000002</v>
      </c>
      <c r="H79" s="616"/>
      <c r="I79" s="623"/>
      <c r="J79" s="623">
        <v>20</v>
      </c>
      <c r="K79" s="622">
        <v>-110.215</v>
      </c>
      <c r="L79" s="622">
        <v>-13.962</v>
      </c>
      <c r="M79" s="622">
        <v>-115.393</v>
      </c>
      <c r="N79" s="622">
        <v>-1E-3</v>
      </c>
      <c r="O79" s="622">
        <v>-29.463000000000001</v>
      </c>
    </row>
    <row r="80" spans="1:15" ht="15.95" customHeight="1">
      <c r="A80" s="633"/>
      <c r="B80" s="633">
        <v>21</v>
      </c>
      <c r="C80" s="634">
        <v>33.439</v>
      </c>
      <c r="D80" s="634">
        <v>82.572999999999993</v>
      </c>
      <c r="E80" s="634">
        <v>36.484999999999999</v>
      </c>
      <c r="F80" s="634">
        <v>9.1210000000000004</v>
      </c>
      <c r="G80" s="634">
        <v>6.524</v>
      </c>
      <c r="H80" s="638"/>
      <c r="I80" s="633"/>
      <c r="J80" s="633">
        <v>21</v>
      </c>
      <c r="K80" s="634">
        <v>-64.893000000000001</v>
      </c>
      <c r="L80" s="634">
        <v>-16.873999999999999</v>
      </c>
      <c r="M80" s="634">
        <v>-117.82599999999999</v>
      </c>
      <c r="N80" s="634">
        <v>-10.202999999999999</v>
      </c>
      <c r="O80" s="634">
        <v>-37.758000000000003</v>
      </c>
    </row>
    <row r="81" spans="1:15" ht="15.95" customHeight="1">
      <c r="A81" s="623"/>
      <c r="B81" s="623">
        <v>22</v>
      </c>
      <c r="C81" s="622">
        <v>16.806000000000001</v>
      </c>
      <c r="D81" s="622">
        <v>36.125</v>
      </c>
      <c r="E81" s="622">
        <v>134.38</v>
      </c>
      <c r="F81" s="622">
        <v>31.152000000000001</v>
      </c>
      <c r="G81" s="622">
        <v>6.8890000000000002</v>
      </c>
      <c r="H81" s="616"/>
      <c r="I81" s="623"/>
      <c r="J81" s="623">
        <v>22</v>
      </c>
      <c r="K81" s="622">
        <v>-100.752</v>
      </c>
      <c r="L81" s="622">
        <v>-37.823</v>
      </c>
      <c r="M81" s="622">
        <v>-68.525000000000006</v>
      </c>
      <c r="N81" s="622">
        <v>-38.793999999999997</v>
      </c>
      <c r="O81" s="622">
        <v>-25.734999999999999</v>
      </c>
    </row>
    <row r="82" spans="1:15" ht="15.95" customHeight="1">
      <c r="A82" s="633"/>
      <c r="B82" s="633">
        <v>23</v>
      </c>
      <c r="C82" s="634">
        <v>4.6130000000000004</v>
      </c>
      <c r="D82" s="634">
        <v>30.591999999999999</v>
      </c>
      <c r="E82" s="634">
        <v>206.15299999999999</v>
      </c>
      <c r="F82" s="634">
        <v>2.093</v>
      </c>
      <c r="G82" s="634">
        <v>2.5539999999999998</v>
      </c>
      <c r="H82" s="638"/>
      <c r="I82" s="633"/>
      <c r="J82" s="633">
        <v>23</v>
      </c>
      <c r="K82" s="634">
        <v>-172.53100000000001</v>
      </c>
      <c r="L82" s="634">
        <v>-82.712999999999994</v>
      </c>
      <c r="M82" s="634">
        <v>-12.266999999999999</v>
      </c>
      <c r="N82" s="634">
        <v>-68.022999999999996</v>
      </c>
      <c r="O82" s="634">
        <v>-31.805</v>
      </c>
    </row>
    <row r="83" spans="1:15" ht="15.95" customHeight="1">
      <c r="A83" s="623"/>
      <c r="B83" s="623">
        <v>24</v>
      </c>
      <c r="C83" s="622">
        <v>12.897</v>
      </c>
      <c r="D83" s="622">
        <v>24.262</v>
      </c>
      <c r="E83" s="622">
        <v>188.798</v>
      </c>
      <c r="F83" s="622">
        <v>8.4770000000000003</v>
      </c>
      <c r="G83" s="622">
        <v>1.821</v>
      </c>
      <c r="H83" s="616"/>
      <c r="I83" s="623"/>
      <c r="J83" s="623">
        <v>24</v>
      </c>
      <c r="K83" s="622">
        <v>-163.517</v>
      </c>
      <c r="L83" s="622">
        <v>-66.361999999999995</v>
      </c>
      <c r="M83" s="622">
        <v>-33.640999999999998</v>
      </c>
      <c r="N83" s="622">
        <v>-49.973999999999997</v>
      </c>
      <c r="O83" s="622">
        <v>-32.930999999999997</v>
      </c>
    </row>
    <row r="84" spans="1:15" ht="15.95" customHeight="1">
      <c r="A84" s="633"/>
      <c r="B84" s="633">
        <v>25</v>
      </c>
      <c r="C84" s="634">
        <v>8.3889999999999993</v>
      </c>
      <c r="D84" s="634">
        <v>138.571</v>
      </c>
      <c r="E84" s="634">
        <v>112.384</v>
      </c>
      <c r="F84" s="634">
        <v>4.2300000000000004</v>
      </c>
      <c r="G84" s="634">
        <v>0.24399999999999999</v>
      </c>
      <c r="H84" s="638"/>
      <c r="I84" s="633"/>
      <c r="J84" s="633">
        <v>25</v>
      </c>
      <c r="K84" s="634">
        <v>-232.10300000000001</v>
      </c>
      <c r="L84" s="634">
        <v>-22.196000000000002</v>
      </c>
      <c r="M84" s="634">
        <v>-132.631</v>
      </c>
      <c r="N84" s="634">
        <v>-73.971999999999994</v>
      </c>
      <c r="O84" s="634">
        <v>-53.722000000000001</v>
      </c>
    </row>
    <row r="85" spans="1:15" ht="15.95" customHeight="1">
      <c r="A85" s="623"/>
      <c r="B85" s="623">
        <v>26</v>
      </c>
      <c r="C85" s="622">
        <v>3.298</v>
      </c>
      <c r="D85" s="622">
        <v>9.51</v>
      </c>
      <c r="E85" s="622">
        <v>269.33100000000002</v>
      </c>
      <c r="F85" s="622">
        <v>0</v>
      </c>
      <c r="G85" s="622">
        <v>0.39900000000000002</v>
      </c>
      <c r="H85" s="616"/>
      <c r="I85" s="623"/>
      <c r="J85" s="623">
        <v>26</v>
      </c>
      <c r="K85" s="622">
        <v>-212.52199999999999</v>
      </c>
      <c r="L85" s="622">
        <v>-159.77699999999999</v>
      </c>
      <c r="M85" s="622">
        <v>-29.635999999999999</v>
      </c>
      <c r="N85" s="622">
        <v>-76.917000000000002</v>
      </c>
      <c r="O85" s="622">
        <v>-63.725000000000001</v>
      </c>
    </row>
    <row r="86" spans="1:15" ht="15.95" customHeight="1">
      <c r="A86" s="633"/>
      <c r="B86" s="633">
        <v>27</v>
      </c>
      <c r="C86" s="634">
        <v>2.5000000000000001E-2</v>
      </c>
      <c r="D86" s="634">
        <v>3.7709999999999999</v>
      </c>
      <c r="E86" s="634">
        <v>356.92200000000003</v>
      </c>
      <c r="F86" s="634">
        <v>0</v>
      </c>
      <c r="G86" s="634">
        <v>0.85299999999999998</v>
      </c>
      <c r="H86" s="638"/>
      <c r="I86" s="633"/>
      <c r="J86" s="633">
        <v>27</v>
      </c>
      <c r="K86" s="634">
        <v>-167.946</v>
      </c>
      <c r="L86" s="634">
        <v>-183.577</v>
      </c>
      <c r="M86" s="634">
        <v>-5.8940000000000001</v>
      </c>
      <c r="N86" s="634">
        <v>-86.575000000000003</v>
      </c>
      <c r="O86" s="634">
        <v>-51.462000000000003</v>
      </c>
    </row>
    <row r="87" spans="1:15" ht="15.95" customHeight="1">
      <c r="A87" s="623"/>
      <c r="B87" s="623">
        <v>28</v>
      </c>
      <c r="C87" s="622">
        <v>15.557</v>
      </c>
      <c r="D87" s="622">
        <v>3.3460000000000001</v>
      </c>
      <c r="E87" s="622">
        <v>329.74</v>
      </c>
      <c r="F87" s="622">
        <v>3.2280000000000002</v>
      </c>
      <c r="G87" s="622">
        <v>0.20200000000000001</v>
      </c>
      <c r="H87" s="616"/>
      <c r="I87" s="623"/>
      <c r="J87" s="623">
        <v>28</v>
      </c>
      <c r="K87" s="622">
        <v>-167.255</v>
      </c>
      <c r="L87" s="622">
        <v>-256.21899999999999</v>
      </c>
      <c r="M87" s="622">
        <v>-14.606999999999999</v>
      </c>
      <c r="N87" s="622">
        <v>-76.563999999999993</v>
      </c>
      <c r="O87" s="622">
        <v>-63.780999999999999</v>
      </c>
    </row>
    <row r="88" spans="1:15" ht="15.95" customHeight="1">
      <c r="A88" s="633"/>
      <c r="B88" s="633">
        <v>29</v>
      </c>
      <c r="C88" s="634">
        <v>2.589</v>
      </c>
      <c r="D88" s="634">
        <v>1.9370000000000001</v>
      </c>
      <c r="E88" s="634">
        <v>299.154</v>
      </c>
      <c r="F88" s="634">
        <v>5.4349999999999996</v>
      </c>
      <c r="G88" s="634">
        <v>0.66600000000000004</v>
      </c>
      <c r="H88" s="638"/>
      <c r="I88" s="633"/>
      <c r="J88" s="633">
        <v>29</v>
      </c>
      <c r="K88" s="634">
        <v>-72.021000000000001</v>
      </c>
      <c r="L88" s="634">
        <v>-279.90600000000001</v>
      </c>
      <c r="M88" s="634">
        <v>-22.507000000000001</v>
      </c>
      <c r="N88" s="634">
        <v>-70.064999999999998</v>
      </c>
      <c r="O88" s="634">
        <v>-69.379000000000005</v>
      </c>
    </row>
    <row r="89" spans="1:15" ht="15.95" customHeight="1">
      <c r="A89" s="623"/>
      <c r="B89" s="623">
        <v>30</v>
      </c>
      <c r="C89" s="622">
        <v>4.782</v>
      </c>
      <c r="D89" s="622">
        <v>2.0459999999999998</v>
      </c>
      <c r="E89" s="622">
        <v>293.30799999999999</v>
      </c>
      <c r="F89" s="622">
        <v>0.51200000000000001</v>
      </c>
      <c r="G89" s="622">
        <v>0</v>
      </c>
      <c r="H89" s="616"/>
      <c r="I89" s="623"/>
      <c r="J89" s="623">
        <v>30</v>
      </c>
      <c r="K89" s="622">
        <v>-123.727</v>
      </c>
      <c r="L89" s="622">
        <v>-299.27</v>
      </c>
      <c r="M89" s="622">
        <v>-19.510999999999999</v>
      </c>
      <c r="N89" s="622">
        <v>-39.790999999999997</v>
      </c>
      <c r="O89" s="622">
        <v>-34.384999999999998</v>
      </c>
    </row>
    <row r="90" spans="1:15" ht="15.95" customHeight="1">
      <c r="A90" s="633"/>
      <c r="B90" s="633">
        <v>31</v>
      </c>
      <c r="C90" s="634">
        <v>3.2469999999999999</v>
      </c>
      <c r="D90" s="634">
        <v>2.4820000000000002</v>
      </c>
      <c r="E90" s="634">
        <v>231.375</v>
      </c>
      <c r="F90" s="634">
        <v>1.7450000000000001</v>
      </c>
      <c r="G90" s="634">
        <v>0.19800000000000001</v>
      </c>
      <c r="H90" s="638"/>
      <c r="I90" s="633"/>
      <c r="J90" s="633">
        <v>31</v>
      </c>
      <c r="K90" s="634">
        <v>-57.122999999999998</v>
      </c>
      <c r="L90" s="634">
        <v>-249.96899999999999</v>
      </c>
      <c r="M90" s="634">
        <v>-11.182</v>
      </c>
      <c r="N90" s="634">
        <v>-76.41</v>
      </c>
      <c r="O90" s="634">
        <v>-59.912999999999997</v>
      </c>
    </row>
    <row r="91" spans="1:15" ht="15.95" customHeight="1">
      <c r="A91" s="623"/>
      <c r="B91" s="623">
        <v>32</v>
      </c>
      <c r="C91" s="622">
        <v>5.9390000000000001</v>
      </c>
      <c r="D91" s="622">
        <v>1.821</v>
      </c>
      <c r="E91" s="622">
        <v>224.12200000000001</v>
      </c>
      <c r="F91" s="622">
        <v>1.865</v>
      </c>
      <c r="G91" s="622">
        <v>0.185</v>
      </c>
      <c r="H91" s="616"/>
      <c r="I91" s="623"/>
      <c r="J91" s="623">
        <v>32</v>
      </c>
      <c r="K91" s="622">
        <v>-132.57</v>
      </c>
      <c r="L91" s="622">
        <v>-236.76599999999999</v>
      </c>
      <c r="M91" s="622">
        <v>-29.271000000000001</v>
      </c>
      <c r="N91" s="622">
        <v>-69.650999999999996</v>
      </c>
      <c r="O91" s="622">
        <v>-57.673000000000002</v>
      </c>
    </row>
    <row r="92" spans="1:15" ht="15.95" customHeight="1">
      <c r="A92" s="633"/>
      <c r="B92" s="633">
        <v>33</v>
      </c>
      <c r="C92" s="634">
        <v>2.2930000000000001</v>
      </c>
      <c r="D92" s="634">
        <v>1.9279999999999999</v>
      </c>
      <c r="E92" s="634">
        <v>347.149</v>
      </c>
      <c r="F92" s="634">
        <v>0</v>
      </c>
      <c r="G92" s="634">
        <v>0.63700000000000001</v>
      </c>
      <c r="H92" s="638"/>
      <c r="I92" s="633"/>
      <c r="J92" s="633">
        <v>33</v>
      </c>
      <c r="K92" s="634">
        <v>-195.51499999999999</v>
      </c>
      <c r="L92" s="634">
        <v>-294.78300000000002</v>
      </c>
      <c r="M92" s="634">
        <v>-14.772</v>
      </c>
      <c r="N92" s="634">
        <v>-71.34</v>
      </c>
      <c r="O92" s="634">
        <v>-41.396999999999998</v>
      </c>
    </row>
    <row r="93" spans="1:15" ht="15.95" customHeight="1">
      <c r="A93" s="623"/>
      <c r="B93" s="623">
        <v>34</v>
      </c>
      <c r="C93" s="622">
        <v>13.414</v>
      </c>
      <c r="D93" s="622">
        <v>2.871</v>
      </c>
      <c r="E93" s="622">
        <v>231.92699999999999</v>
      </c>
      <c r="F93" s="622">
        <v>5.0190000000000001</v>
      </c>
      <c r="G93" s="622">
        <v>0.39200000000000002</v>
      </c>
      <c r="H93" s="616"/>
      <c r="I93" s="623"/>
      <c r="J93" s="623">
        <v>34</v>
      </c>
      <c r="K93" s="622">
        <v>-183.43100000000001</v>
      </c>
      <c r="L93" s="622">
        <v>-201.143</v>
      </c>
      <c r="M93" s="622">
        <v>-41.668999999999997</v>
      </c>
      <c r="N93" s="622">
        <v>-64.03</v>
      </c>
      <c r="O93" s="622">
        <v>-42.97</v>
      </c>
    </row>
    <row r="94" spans="1:15" ht="15.95" customHeight="1">
      <c r="A94" s="633"/>
      <c r="B94" s="633">
        <v>35</v>
      </c>
      <c r="C94" s="634">
        <v>3.0739999999999998</v>
      </c>
      <c r="D94" s="634">
        <v>6.4139999999999997</v>
      </c>
      <c r="E94" s="634">
        <v>225.399</v>
      </c>
      <c r="F94" s="634">
        <v>0</v>
      </c>
      <c r="G94" s="634">
        <v>2.1779999999999999</v>
      </c>
      <c r="H94" s="638"/>
      <c r="I94" s="633"/>
      <c r="J94" s="633">
        <v>35</v>
      </c>
      <c r="K94" s="634">
        <v>-175.24700000000001</v>
      </c>
      <c r="L94" s="634">
        <v>-143.417</v>
      </c>
      <c r="M94" s="634">
        <v>-29.757999999999999</v>
      </c>
      <c r="N94" s="634">
        <v>-53.595999999999997</v>
      </c>
      <c r="O94" s="634">
        <v>-34.975999999999999</v>
      </c>
    </row>
    <row r="95" spans="1:15" ht="15.95" customHeight="1">
      <c r="A95" s="623"/>
      <c r="B95" s="623">
        <v>36</v>
      </c>
      <c r="C95" s="622">
        <v>5.6020000000000003</v>
      </c>
      <c r="D95" s="622">
        <v>3.0419999999999998</v>
      </c>
      <c r="E95" s="622">
        <v>107.733</v>
      </c>
      <c r="F95" s="622">
        <v>0</v>
      </c>
      <c r="G95" s="622">
        <v>0.64500000000000002</v>
      </c>
      <c r="H95" s="616"/>
      <c r="I95" s="623"/>
      <c r="J95" s="623">
        <v>36</v>
      </c>
      <c r="K95" s="622">
        <v>-223.929</v>
      </c>
      <c r="L95" s="622">
        <v>-204.43</v>
      </c>
      <c r="M95" s="622">
        <v>-38.222999999999999</v>
      </c>
      <c r="N95" s="622">
        <v>-75.088999999999999</v>
      </c>
      <c r="O95" s="622">
        <v>-53.621000000000002</v>
      </c>
    </row>
    <row r="96" spans="1:15" ht="15.95" customHeight="1">
      <c r="A96" s="633"/>
      <c r="B96" s="633">
        <v>37</v>
      </c>
      <c r="C96" s="634">
        <v>1.4910000000000001</v>
      </c>
      <c r="D96" s="634">
        <v>1.589</v>
      </c>
      <c r="E96" s="634">
        <v>183.60499999999999</v>
      </c>
      <c r="F96" s="634">
        <v>0</v>
      </c>
      <c r="G96" s="634">
        <v>0</v>
      </c>
      <c r="H96" s="638"/>
      <c r="I96" s="633"/>
      <c r="J96" s="633">
        <v>37</v>
      </c>
      <c r="K96" s="634">
        <v>-192.46100000000001</v>
      </c>
      <c r="L96" s="634">
        <v>-258.99099999999999</v>
      </c>
      <c r="M96" s="634">
        <v>-136.67699999999999</v>
      </c>
      <c r="N96" s="634">
        <v>-47.713999999999999</v>
      </c>
      <c r="O96" s="634">
        <v>-35.683999999999997</v>
      </c>
    </row>
    <row r="97" spans="1:15" ht="15.95" customHeight="1">
      <c r="A97" s="623"/>
      <c r="B97" s="623">
        <v>38</v>
      </c>
      <c r="C97" s="622">
        <v>0.70699999999999996</v>
      </c>
      <c r="D97" s="622">
        <v>3.5590000000000002</v>
      </c>
      <c r="E97" s="622">
        <v>160.583</v>
      </c>
      <c r="F97" s="622">
        <v>0</v>
      </c>
      <c r="G97" s="622">
        <v>0</v>
      </c>
      <c r="H97" s="616"/>
      <c r="I97" s="623"/>
      <c r="J97" s="623">
        <v>38</v>
      </c>
      <c r="K97" s="622">
        <v>-175.18199999999999</v>
      </c>
      <c r="L97" s="622">
        <v>-256.81799999999998</v>
      </c>
      <c r="M97" s="622">
        <v>-82.412000000000006</v>
      </c>
      <c r="N97" s="622">
        <v>-48.426000000000002</v>
      </c>
      <c r="O97" s="622">
        <v>-35.066000000000003</v>
      </c>
    </row>
    <row r="98" spans="1:15" ht="15.95" customHeight="1">
      <c r="A98" s="633"/>
      <c r="B98" s="633">
        <v>39</v>
      </c>
      <c r="C98" s="634">
        <v>0.57799999999999996</v>
      </c>
      <c r="D98" s="634">
        <v>4.4329999999999998</v>
      </c>
      <c r="E98" s="634">
        <v>143.87899999999999</v>
      </c>
      <c r="F98" s="634">
        <v>0</v>
      </c>
      <c r="G98" s="634">
        <v>0</v>
      </c>
      <c r="H98" s="638"/>
      <c r="I98" s="633"/>
      <c r="J98" s="633">
        <v>39</v>
      </c>
      <c r="K98" s="634">
        <v>-88.222999999999999</v>
      </c>
      <c r="L98" s="634">
        <v>-261.51</v>
      </c>
      <c r="M98" s="634">
        <v>-70.216999999999999</v>
      </c>
      <c r="N98" s="634">
        <v>-33.898000000000003</v>
      </c>
      <c r="O98" s="634">
        <v>-22.465</v>
      </c>
    </row>
    <row r="99" spans="1:15" ht="15.95" customHeight="1">
      <c r="A99" s="623"/>
      <c r="B99" s="623">
        <v>40</v>
      </c>
      <c r="C99" s="622">
        <v>4.6929999999999996</v>
      </c>
      <c r="D99" s="622">
        <v>4.2779999999999996</v>
      </c>
      <c r="E99" s="622">
        <v>101.806</v>
      </c>
      <c r="F99" s="622">
        <v>0</v>
      </c>
      <c r="G99" s="622">
        <v>0</v>
      </c>
      <c r="H99" s="616"/>
      <c r="I99" s="623"/>
      <c r="J99" s="623">
        <v>40</v>
      </c>
      <c r="K99" s="622">
        <v>-55.277999999999999</v>
      </c>
      <c r="L99" s="622">
        <v>-260.05200000000002</v>
      </c>
      <c r="M99" s="622">
        <v>-56.34</v>
      </c>
      <c r="N99" s="622">
        <v>-29.945</v>
      </c>
      <c r="O99" s="622">
        <v>-17.571999999999999</v>
      </c>
    </row>
    <row r="100" spans="1:15" ht="15.95" customHeight="1">
      <c r="A100" s="633"/>
      <c r="B100" s="633">
        <v>41</v>
      </c>
      <c r="C100" s="634">
        <v>11.472</v>
      </c>
      <c r="D100" s="634">
        <v>8.1359999999999992</v>
      </c>
      <c r="E100" s="634">
        <v>233.239</v>
      </c>
      <c r="F100" s="634">
        <v>3.9129999999999998</v>
      </c>
      <c r="G100" s="634">
        <v>0</v>
      </c>
      <c r="H100" s="638"/>
      <c r="I100" s="633"/>
      <c r="J100" s="633">
        <v>41</v>
      </c>
      <c r="K100" s="634">
        <v>-59.043999999999997</v>
      </c>
      <c r="L100" s="634">
        <v>-212.501</v>
      </c>
      <c r="M100" s="634">
        <v>-16.696999999999999</v>
      </c>
      <c r="N100" s="634">
        <v>-24.59</v>
      </c>
      <c r="O100" s="634">
        <v>-0.41199999999999998</v>
      </c>
    </row>
    <row r="101" spans="1:15" ht="15.95" customHeight="1">
      <c r="A101" s="623"/>
      <c r="B101" s="623">
        <v>42</v>
      </c>
      <c r="C101" s="622">
        <v>16.545000000000002</v>
      </c>
      <c r="D101" s="622">
        <v>25.207000000000001</v>
      </c>
      <c r="E101" s="622">
        <v>189.30699999999999</v>
      </c>
      <c r="F101" s="622">
        <v>1.8069999999999999</v>
      </c>
      <c r="G101" s="622">
        <v>0</v>
      </c>
      <c r="H101" s="616"/>
      <c r="I101" s="623"/>
      <c r="J101" s="623">
        <v>42</v>
      </c>
      <c r="K101" s="622">
        <v>-90.552999999999997</v>
      </c>
      <c r="L101" s="622">
        <v>-121.253</v>
      </c>
      <c r="M101" s="622">
        <v>-61.262</v>
      </c>
      <c r="N101" s="622">
        <v>-37.58</v>
      </c>
      <c r="O101" s="622">
        <v>0</v>
      </c>
    </row>
    <row r="102" spans="1:15" ht="15.95" customHeight="1">
      <c r="A102" s="633"/>
      <c r="B102" s="633">
        <v>43</v>
      </c>
      <c r="C102" s="634">
        <v>13.967000000000001</v>
      </c>
      <c r="D102" s="634">
        <v>18.440000000000001</v>
      </c>
      <c r="E102" s="634">
        <v>247.95599999999999</v>
      </c>
      <c r="F102" s="634">
        <v>3.601</v>
      </c>
      <c r="G102" s="634">
        <v>0</v>
      </c>
      <c r="H102" s="638"/>
      <c r="I102" s="633"/>
      <c r="J102" s="633">
        <v>43</v>
      </c>
      <c r="K102" s="634">
        <v>-120.241</v>
      </c>
      <c r="L102" s="634">
        <v>-163.70699999999999</v>
      </c>
      <c r="M102" s="634">
        <v>-43.892000000000003</v>
      </c>
      <c r="N102" s="634">
        <v>-55.121000000000002</v>
      </c>
      <c r="O102" s="634">
        <v>-16.616</v>
      </c>
    </row>
    <row r="103" spans="1:15" ht="15.95" customHeight="1">
      <c r="A103" s="623"/>
      <c r="B103" s="623">
        <v>44</v>
      </c>
      <c r="C103" s="622">
        <v>7.0629999999999997</v>
      </c>
      <c r="D103" s="622">
        <v>29.783999999999999</v>
      </c>
      <c r="E103" s="622">
        <v>327.60599999999999</v>
      </c>
      <c r="F103" s="622">
        <v>0</v>
      </c>
      <c r="G103" s="622">
        <v>0.20499999999999999</v>
      </c>
      <c r="H103" s="616"/>
      <c r="I103" s="623"/>
      <c r="J103" s="623">
        <v>44</v>
      </c>
      <c r="K103" s="622">
        <v>-145.28800000000001</v>
      </c>
      <c r="L103" s="622">
        <v>-110.11499999999999</v>
      </c>
      <c r="M103" s="622">
        <v>-13.766999999999999</v>
      </c>
      <c r="N103" s="622">
        <v>-64.28</v>
      </c>
      <c r="O103" s="622">
        <v>-42.222000000000001</v>
      </c>
    </row>
    <row r="104" spans="1:15" ht="15.95" customHeight="1">
      <c r="A104" s="633"/>
      <c r="B104" s="633">
        <v>45</v>
      </c>
      <c r="C104" s="634">
        <v>21.684000000000001</v>
      </c>
      <c r="D104" s="634">
        <v>69.555999999999997</v>
      </c>
      <c r="E104" s="634">
        <v>274.75700000000001</v>
      </c>
      <c r="F104" s="634">
        <v>5.181</v>
      </c>
      <c r="G104" s="634">
        <v>0.99299999999999999</v>
      </c>
      <c r="H104" s="638"/>
      <c r="I104" s="633"/>
      <c r="J104" s="633">
        <v>45</v>
      </c>
      <c r="K104" s="634">
        <v>-75.566000000000003</v>
      </c>
      <c r="L104" s="634">
        <v>-132.49100000000001</v>
      </c>
      <c r="M104" s="634">
        <v>-22.942</v>
      </c>
      <c r="N104" s="634">
        <v>-74.536000000000001</v>
      </c>
      <c r="O104" s="634">
        <v>-33.625</v>
      </c>
    </row>
    <row r="105" spans="1:15" ht="15.95" customHeight="1">
      <c r="A105" s="623"/>
      <c r="B105" s="623">
        <v>46</v>
      </c>
      <c r="C105" s="622">
        <v>20.465</v>
      </c>
      <c r="D105" s="622">
        <v>149.197</v>
      </c>
      <c r="E105" s="622">
        <v>249.57599999999999</v>
      </c>
      <c r="F105" s="622">
        <v>0.2</v>
      </c>
      <c r="G105" s="622">
        <v>2.895</v>
      </c>
      <c r="H105" s="616"/>
      <c r="I105" s="623"/>
      <c r="J105" s="623">
        <v>46</v>
      </c>
      <c r="K105" s="622">
        <v>-103.98699999999999</v>
      </c>
      <c r="L105" s="622">
        <v>-174.934</v>
      </c>
      <c r="M105" s="622">
        <v>-29.405999999999999</v>
      </c>
      <c r="N105" s="622">
        <v>-71.572999999999993</v>
      </c>
      <c r="O105" s="622">
        <v>-22.617999999999999</v>
      </c>
    </row>
    <row r="106" spans="1:15" ht="15.95" customHeight="1">
      <c r="A106" s="633"/>
      <c r="B106" s="633">
        <v>47</v>
      </c>
      <c r="C106" s="634">
        <v>31.721</v>
      </c>
      <c r="D106" s="634">
        <v>71.418000000000006</v>
      </c>
      <c r="E106" s="634">
        <v>201.833</v>
      </c>
      <c r="F106" s="634">
        <v>0.61399999999999999</v>
      </c>
      <c r="G106" s="634">
        <v>2.65</v>
      </c>
      <c r="H106" s="638"/>
      <c r="I106" s="633"/>
      <c r="J106" s="633">
        <v>47</v>
      </c>
      <c r="K106" s="634">
        <v>-76.34</v>
      </c>
      <c r="L106" s="634">
        <v>-208.47200000000001</v>
      </c>
      <c r="M106" s="634">
        <v>-61.707000000000001</v>
      </c>
      <c r="N106" s="634">
        <v>-92.391999999999996</v>
      </c>
      <c r="O106" s="634">
        <v>-43.527999999999999</v>
      </c>
    </row>
    <row r="107" spans="1:15" ht="15.95" customHeight="1">
      <c r="A107" s="623"/>
      <c r="B107" s="623">
        <v>48</v>
      </c>
      <c r="C107" s="622">
        <v>22.393999999999998</v>
      </c>
      <c r="D107" s="622">
        <v>63.436</v>
      </c>
      <c r="E107" s="622">
        <v>200.37299999999999</v>
      </c>
      <c r="F107" s="622">
        <v>0.84499999999999997</v>
      </c>
      <c r="G107" s="622">
        <v>0.23</v>
      </c>
      <c r="H107" s="616"/>
      <c r="I107" s="623"/>
      <c r="J107" s="623">
        <v>48</v>
      </c>
      <c r="K107" s="622">
        <v>-90.527000000000001</v>
      </c>
      <c r="L107" s="622">
        <v>-183.601</v>
      </c>
      <c r="M107" s="622">
        <v>-41.219000000000001</v>
      </c>
      <c r="N107" s="622">
        <v>-92.018000000000001</v>
      </c>
      <c r="O107" s="622">
        <v>-53.003999999999998</v>
      </c>
    </row>
    <row r="108" spans="1:15" ht="15.95" customHeight="1">
      <c r="A108" s="633"/>
      <c r="B108" s="633">
        <v>49</v>
      </c>
      <c r="C108" s="634">
        <v>36.25</v>
      </c>
      <c r="D108" s="634">
        <v>89.361999999999995</v>
      </c>
      <c r="E108" s="634">
        <v>149.91999999999999</v>
      </c>
      <c r="F108" s="634">
        <v>3.327</v>
      </c>
      <c r="G108" s="634">
        <v>2.4260000000000002</v>
      </c>
      <c r="H108" s="638"/>
      <c r="I108" s="633"/>
      <c r="J108" s="633">
        <v>49</v>
      </c>
      <c r="K108" s="634">
        <v>-58.401000000000003</v>
      </c>
      <c r="L108" s="634">
        <v>-191.18799999999999</v>
      </c>
      <c r="M108" s="634">
        <v>-83.152000000000001</v>
      </c>
      <c r="N108" s="634">
        <v>-86.89</v>
      </c>
      <c r="O108" s="634">
        <v>-63.725000000000001</v>
      </c>
    </row>
    <row r="109" spans="1:15" ht="15.95" customHeight="1">
      <c r="A109" s="623"/>
      <c r="B109" s="623">
        <v>50</v>
      </c>
      <c r="C109" s="622">
        <v>21.957999999999998</v>
      </c>
      <c r="D109" s="622">
        <v>43.744</v>
      </c>
      <c r="E109" s="622">
        <v>119.976</v>
      </c>
      <c r="F109" s="622">
        <v>5.6289999999999996</v>
      </c>
      <c r="G109" s="622">
        <v>2.0459999999999998</v>
      </c>
      <c r="H109" s="616"/>
      <c r="I109" s="623"/>
      <c r="J109" s="623">
        <v>50</v>
      </c>
      <c r="K109" s="622">
        <v>-90.257999999999996</v>
      </c>
      <c r="L109" s="622">
        <v>-162.613</v>
      </c>
      <c r="M109" s="622">
        <v>-132.791</v>
      </c>
      <c r="N109" s="622">
        <v>-83.608999999999995</v>
      </c>
      <c r="O109" s="622">
        <v>-70.938000000000002</v>
      </c>
    </row>
    <row r="110" spans="1:15" ht="15.95" customHeight="1">
      <c r="A110" s="633"/>
      <c r="B110" s="633">
        <v>51</v>
      </c>
      <c r="C110" s="634">
        <v>17.218</v>
      </c>
      <c r="D110" s="634">
        <v>96.304000000000002</v>
      </c>
      <c r="E110" s="634">
        <v>127.681</v>
      </c>
      <c r="F110" s="634">
        <v>5</v>
      </c>
      <c r="G110" s="634">
        <v>4.5359999999999996</v>
      </c>
      <c r="H110" s="638"/>
      <c r="I110" s="633"/>
      <c r="J110" s="633">
        <v>51</v>
      </c>
      <c r="K110" s="634">
        <v>-156.01400000000001</v>
      </c>
      <c r="L110" s="634">
        <v>-90.494</v>
      </c>
      <c r="M110" s="634">
        <v>-168.72200000000001</v>
      </c>
      <c r="N110" s="634">
        <v>-84.893000000000001</v>
      </c>
      <c r="O110" s="634">
        <v>-69.941000000000003</v>
      </c>
    </row>
    <row r="111" spans="1:15" ht="15.95" customHeight="1">
      <c r="A111" s="623"/>
      <c r="B111" s="623">
        <v>52</v>
      </c>
      <c r="C111" s="622">
        <v>39.701999999999998</v>
      </c>
      <c r="D111" s="622">
        <v>24.074999999999999</v>
      </c>
      <c r="E111" s="622">
        <v>17.739000000000001</v>
      </c>
      <c r="F111" s="622">
        <v>12.446</v>
      </c>
      <c r="G111" s="622">
        <v>4.6050000000000004</v>
      </c>
      <c r="H111" s="616"/>
      <c r="I111" s="623"/>
      <c r="J111" s="623">
        <v>52</v>
      </c>
      <c r="K111" s="622">
        <v>-111.01300000000001</v>
      </c>
      <c r="L111" s="622">
        <v>-167.93600000000001</v>
      </c>
      <c r="M111" s="622">
        <v>-195.66900000000001</v>
      </c>
      <c r="N111" s="622">
        <v>-69.528999999999996</v>
      </c>
      <c r="O111" s="622">
        <v>-55.646999999999998</v>
      </c>
    </row>
    <row r="112" spans="1:15" ht="15.95" customHeight="1">
      <c r="A112" s="633">
        <v>2012</v>
      </c>
      <c r="B112" s="633">
        <v>1</v>
      </c>
      <c r="C112" s="634">
        <v>69.363</v>
      </c>
      <c r="D112" s="634">
        <v>2.6640000000000001</v>
      </c>
      <c r="E112" s="634">
        <v>203.11600000000001</v>
      </c>
      <c r="F112" s="634">
        <v>15.35</v>
      </c>
      <c r="G112" s="634">
        <v>7.4420000000000002</v>
      </c>
      <c r="H112" s="638"/>
      <c r="I112" s="633">
        <v>2012</v>
      </c>
      <c r="J112" s="633">
        <v>1</v>
      </c>
      <c r="K112" s="634">
        <v>-52.48</v>
      </c>
      <c r="L112" s="634">
        <v>-353.50599999999997</v>
      </c>
      <c r="M112" s="634">
        <v>-68.171000000000006</v>
      </c>
      <c r="N112" s="634">
        <v>-56.265999999999998</v>
      </c>
      <c r="O112" s="634">
        <v>-63.917999999999999</v>
      </c>
    </row>
    <row r="113" spans="1:15" ht="15.95" customHeight="1">
      <c r="A113" s="623"/>
      <c r="B113" s="623">
        <v>2</v>
      </c>
      <c r="C113" s="622">
        <v>74.459000000000003</v>
      </c>
      <c r="D113" s="622">
        <v>6.3390000000000004</v>
      </c>
      <c r="E113" s="622">
        <v>324.16300000000001</v>
      </c>
      <c r="F113" s="622">
        <v>7.0629999999999997</v>
      </c>
      <c r="G113" s="622">
        <v>4.8570000000000002</v>
      </c>
      <c r="H113" s="616"/>
      <c r="I113" s="623"/>
      <c r="J113" s="623">
        <v>2</v>
      </c>
      <c r="K113" s="622">
        <v>-67.38</v>
      </c>
      <c r="L113" s="622">
        <v>-326.88</v>
      </c>
      <c r="M113" s="622">
        <v>-26.44</v>
      </c>
      <c r="N113" s="622">
        <v>-66.932000000000002</v>
      </c>
      <c r="O113" s="622">
        <v>-59.743000000000002</v>
      </c>
    </row>
    <row r="114" spans="1:15" ht="15.95" customHeight="1">
      <c r="A114" s="633"/>
      <c r="B114" s="633">
        <v>3</v>
      </c>
      <c r="C114" s="634">
        <v>46.606000000000002</v>
      </c>
      <c r="D114" s="634">
        <v>10.026999999999999</v>
      </c>
      <c r="E114" s="634">
        <v>305.07799999999997</v>
      </c>
      <c r="F114" s="634">
        <v>6.7610000000000001</v>
      </c>
      <c r="G114" s="634">
        <v>2.968</v>
      </c>
      <c r="H114" s="638"/>
      <c r="I114" s="633"/>
      <c r="J114" s="633">
        <v>3</v>
      </c>
      <c r="K114" s="634">
        <v>-85.304000000000002</v>
      </c>
      <c r="L114" s="634">
        <v>-248.13800000000001</v>
      </c>
      <c r="M114" s="634">
        <v>-41.645000000000003</v>
      </c>
      <c r="N114" s="634">
        <v>-75.332999999999998</v>
      </c>
      <c r="O114" s="634">
        <v>-48.158999999999999</v>
      </c>
    </row>
    <row r="115" spans="1:15" ht="15.95" customHeight="1">
      <c r="A115" s="623"/>
      <c r="B115" s="623">
        <v>4</v>
      </c>
      <c r="C115" s="622">
        <v>59.173999999999999</v>
      </c>
      <c r="D115" s="622">
        <v>11.433</v>
      </c>
      <c r="E115" s="622">
        <v>363.31099999999998</v>
      </c>
      <c r="F115" s="622">
        <v>5.1779999999999999</v>
      </c>
      <c r="G115" s="622">
        <v>4.4809999999999999</v>
      </c>
      <c r="H115" s="616"/>
      <c r="I115" s="623"/>
      <c r="J115" s="623">
        <v>4</v>
      </c>
      <c r="K115" s="622">
        <v>-64.459999999999994</v>
      </c>
      <c r="L115" s="622">
        <v>-270.49599999999998</v>
      </c>
      <c r="M115" s="622">
        <v>-7.4729999999999999</v>
      </c>
      <c r="N115" s="622">
        <v>-70.344999999999999</v>
      </c>
      <c r="O115" s="622">
        <v>-42.058999999999997</v>
      </c>
    </row>
    <row r="116" spans="1:15" ht="15.95" customHeight="1">
      <c r="A116" s="633"/>
      <c r="B116" s="633">
        <v>5</v>
      </c>
      <c r="C116" s="634">
        <v>173.96600000000001</v>
      </c>
      <c r="D116" s="634">
        <v>19.018000000000001</v>
      </c>
      <c r="E116" s="634">
        <v>373.89600000000002</v>
      </c>
      <c r="F116" s="634">
        <v>52.113</v>
      </c>
      <c r="G116" s="634">
        <v>4.57</v>
      </c>
      <c r="H116" s="638"/>
      <c r="I116" s="633"/>
      <c r="J116" s="633">
        <v>5</v>
      </c>
      <c r="K116" s="634">
        <v>-12.327</v>
      </c>
      <c r="L116" s="634">
        <v>-239.36199999999999</v>
      </c>
      <c r="M116" s="634">
        <v>-3.99</v>
      </c>
      <c r="N116" s="634">
        <v>-22.103000000000002</v>
      </c>
      <c r="O116" s="634">
        <v>-18.847000000000001</v>
      </c>
    </row>
    <row r="117" spans="1:15" ht="15.95" customHeight="1">
      <c r="A117" s="623"/>
      <c r="B117" s="623">
        <v>6</v>
      </c>
      <c r="C117" s="622">
        <v>61.423999999999999</v>
      </c>
      <c r="D117" s="622">
        <v>48.116999999999997</v>
      </c>
      <c r="E117" s="622">
        <v>348.92399999999998</v>
      </c>
      <c r="F117" s="622">
        <v>7.7969999999999997</v>
      </c>
      <c r="G117" s="622">
        <v>2.415</v>
      </c>
      <c r="H117" s="616"/>
      <c r="I117" s="623"/>
      <c r="J117" s="623">
        <v>6</v>
      </c>
      <c r="K117" s="622">
        <v>-54.485999999999997</v>
      </c>
      <c r="L117" s="622">
        <v>-154.33099999999999</v>
      </c>
      <c r="M117" s="622">
        <v>-17.347000000000001</v>
      </c>
      <c r="N117" s="622">
        <v>-55.963000000000001</v>
      </c>
      <c r="O117" s="622">
        <v>-31.25</v>
      </c>
    </row>
    <row r="118" spans="1:15" ht="15.95" customHeight="1">
      <c r="A118" s="633"/>
      <c r="B118" s="633">
        <v>7</v>
      </c>
      <c r="C118" s="634">
        <v>55.968000000000004</v>
      </c>
      <c r="D118" s="634">
        <v>11.659000000000001</v>
      </c>
      <c r="E118" s="634">
        <v>211.291</v>
      </c>
      <c r="F118" s="634">
        <v>4.0549999999999997</v>
      </c>
      <c r="G118" s="634">
        <v>1.619</v>
      </c>
      <c r="H118" s="638"/>
      <c r="I118" s="633"/>
      <c r="J118" s="633">
        <v>7</v>
      </c>
      <c r="K118" s="634">
        <v>-62.037999999999997</v>
      </c>
      <c r="L118" s="634">
        <v>-235.63200000000001</v>
      </c>
      <c r="M118" s="634">
        <v>-65.001000000000005</v>
      </c>
      <c r="N118" s="634">
        <v>-80.465000000000003</v>
      </c>
      <c r="O118" s="634">
        <v>-52.264000000000003</v>
      </c>
    </row>
    <row r="119" spans="1:15" ht="15.95" customHeight="1">
      <c r="A119" s="623"/>
      <c r="B119" s="623">
        <v>8</v>
      </c>
      <c r="C119" s="622">
        <v>39.826000000000001</v>
      </c>
      <c r="D119" s="622">
        <v>5.6820000000000004</v>
      </c>
      <c r="E119" s="622">
        <v>81.622</v>
      </c>
      <c r="F119" s="622">
        <v>1.3440000000000001</v>
      </c>
      <c r="G119" s="622">
        <v>0</v>
      </c>
      <c r="H119" s="616"/>
      <c r="I119" s="623"/>
      <c r="J119" s="623">
        <v>8</v>
      </c>
      <c r="K119" s="622">
        <v>-58.887</v>
      </c>
      <c r="L119" s="622">
        <v>-233.27099999999999</v>
      </c>
      <c r="M119" s="622">
        <v>-92.712000000000003</v>
      </c>
      <c r="N119" s="622">
        <v>-86.846000000000004</v>
      </c>
      <c r="O119" s="622">
        <v>-66.676000000000002</v>
      </c>
    </row>
    <row r="120" spans="1:15" ht="15.95" customHeight="1">
      <c r="A120" s="633"/>
      <c r="B120" s="633">
        <v>9</v>
      </c>
      <c r="C120" s="634">
        <v>5.1820000000000004</v>
      </c>
      <c r="D120" s="634">
        <v>14.205</v>
      </c>
      <c r="E120" s="634">
        <v>215.934</v>
      </c>
      <c r="F120" s="634">
        <v>0.224</v>
      </c>
      <c r="G120" s="634">
        <v>1.7709999999999999</v>
      </c>
      <c r="H120" s="638"/>
      <c r="I120" s="633"/>
      <c r="J120" s="633">
        <v>9</v>
      </c>
      <c r="K120" s="634">
        <v>-184.791</v>
      </c>
      <c r="L120" s="634">
        <v>-227.63300000000001</v>
      </c>
      <c r="M120" s="634">
        <v>-24.72</v>
      </c>
      <c r="N120" s="634">
        <v>-98.372</v>
      </c>
      <c r="O120" s="634">
        <v>-59.738999999999997</v>
      </c>
    </row>
    <row r="121" spans="1:15" ht="15.95" customHeight="1">
      <c r="A121" s="623"/>
      <c r="B121" s="623">
        <v>10</v>
      </c>
      <c r="C121" s="622">
        <v>46.305999999999997</v>
      </c>
      <c r="D121" s="622">
        <v>3.831</v>
      </c>
      <c r="E121" s="622">
        <v>122.742</v>
      </c>
      <c r="F121" s="622">
        <v>4.2119999999999997</v>
      </c>
      <c r="G121" s="622">
        <v>0.70599999999999996</v>
      </c>
      <c r="H121" s="616"/>
      <c r="I121" s="623"/>
      <c r="J121" s="623">
        <v>10</v>
      </c>
      <c r="K121" s="622">
        <v>-146.619</v>
      </c>
      <c r="L121" s="622">
        <v>-191.82400000000001</v>
      </c>
      <c r="M121" s="622">
        <v>-82.968999999999994</v>
      </c>
      <c r="N121" s="622">
        <v>-87.602000000000004</v>
      </c>
      <c r="O121" s="622">
        <v>-60.04</v>
      </c>
    </row>
    <row r="122" spans="1:15" ht="15.95" customHeight="1">
      <c r="A122" s="633"/>
      <c r="B122" s="633">
        <v>11</v>
      </c>
      <c r="C122" s="634">
        <v>5.3840000000000003</v>
      </c>
      <c r="D122" s="634">
        <v>3.3959999999999999</v>
      </c>
      <c r="E122" s="634">
        <v>143.18199999999999</v>
      </c>
      <c r="F122" s="634">
        <v>0.41299999999999998</v>
      </c>
      <c r="G122" s="634">
        <v>0.47399999999999998</v>
      </c>
      <c r="H122" s="638"/>
      <c r="I122" s="633"/>
      <c r="J122" s="633">
        <v>11</v>
      </c>
      <c r="K122" s="634">
        <v>-228.94499999999999</v>
      </c>
      <c r="L122" s="634">
        <v>-178.79499999999999</v>
      </c>
      <c r="M122" s="634">
        <v>-52.17</v>
      </c>
      <c r="N122" s="634">
        <v>-91.549000000000007</v>
      </c>
      <c r="O122" s="634">
        <v>-71.994</v>
      </c>
    </row>
    <row r="123" spans="1:15" ht="15.95" customHeight="1">
      <c r="A123" s="623"/>
      <c r="B123" s="623">
        <v>12</v>
      </c>
      <c r="C123" s="622">
        <v>5.343</v>
      </c>
      <c r="D123" s="622">
        <v>2.931</v>
      </c>
      <c r="E123" s="622">
        <v>132.36000000000001</v>
      </c>
      <c r="F123" s="622">
        <v>2.9049999999999998</v>
      </c>
      <c r="G123" s="622">
        <v>1.335</v>
      </c>
      <c r="H123" s="616"/>
      <c r="I123" s="623"/>
      <c r="J123" s="623">
        <v>12</v>
      </c>
      <c r="K123" s="622">
        <v>-209.79</v>
      </c>
      <c r="L123" s="622">
        <v>-229.74</v>
      </c>
      <c r="M123" s="622">
        <v>-46.201000000000001</v>
      </c>
      <c r="N123" s="622">
        <v>-92.471999999999994</v>
      </c>
      <c r="O123" s="622">
        <v>-67.137</v>
      </c>
    </row>
    <row r="124" spans="1:15" ht="15.95" customHeight="1">
      <c r="A124" s="633"/>
      <c r="B124" s="633">
        <v>13</v>
      </c>
      <c r="C124" s="634">
        <v>44.393999999999998</v>
      </c>
      <c r="D124" s="634">
        <v>2.431</v>
      </c>
      <c r="E124" s="634">
        <v>102.515</v>
      </c>
      <c r="F124" s="634">
        <v>5.7610000000000001</v>
      </c>
      <c r="G124" s="634">
        <v>0.998</v>
      </c>
      <c r="H124" s="638"/>
      <c r="I124" s="633"/>
      <c r="J124" s="633">
        <v>13</v>
      </c>
      <c r="K124" s="634">
        <v>-146.93299999999999</v>
      </c>
      <c r="L124" s="634">
        <v>-317.23399999999998</v>
      </c>
      <c r="M124" s="634">
        <v>-73.650000000000006</v>
      </c>
      <c r="N124" s="634">
        <v>-70.316000000000003</v>
      </c>
      <c r="O124" s="634">
        <v>-71.738</v>
      </c>
    </row>
    <row r="125" spans="1:15" ht="15.95" customHeight="1">
      <c r="A125" s="623"/>
      <c r="B125" s="623">
        <v>14</v>
      </c>
      <c r="C125" s="622">
        <v>5.1710000000000003</v>
      </c>
      <c r="D125" s="622">
        <v>2.2909999999999999</v>
      </c>
      <c r="E125" s="622">
        <v>187.85300000000001</v>
      </c>
      <c r="F125" s="622">
        <v>0.59199999999999997</v>
      </c>
      <c r="G125" s="622">
        <v>3.867</v>
      </c>
      <c r="H125" s="616"/>
      <c r="I125" s="623"/>
      <c r="J125" s="623">
        <v>14</v>
      </c>
      <c r="K125" s="622">
        <v>-233.17400000000001</v>
      </c>
      <c r="L125" s="622">
        <v>-310.16300000000001</v>
      </c>
      <c r="M125" s="622">
        <v>-58.688000000000002</v>
      </c>
      <c r="N125" s="622">
        <v>-88.676000000000002</v>
      </c>
      <c r="O125" s="622">
        <v>-61.865000000000002</v>
      </c>
    </row>
    <row r="126" spans="1:15" ht="15.95" customHeight="1">
      <c r="A126" s="633"/>
      <c r="B126" s="633">
        <v>15</v>
      </c>
      <c r="C126" s="634">
        <v>13.946999999999999</v>
      </c>
      <c r="D126" s="634">
        <v>1.913</v>
      </c>
      <c r="E126" s="634">
        <v>173.87200000000001</v>
      </c>
      <c r="F126" s="634">
        <v>4.0309999999999997</v>
      </c>
      <c r="G126" s="634">
        <v>1.37</v>
      </c>
      <c r="H126" s="638"/>
      <c r="I126" s="633"/>
      <c r="J126" s="633">
        <v>15</v>
      </c>
      <c r="K126" s="634">
        <v>-215.178</v>
      </c>
      <c r="L126" s="634">
        <v>-299.66699999999997</v>
      </c>
      <c r="M126" s="634">
        <v>-68.736000000000004</v>
      </c>
      <c r="N126" s="634">
        <v>-87.503</v>
      </c>
      <c r="O126" s="634">
        <v>-32.610999999999997</v>
      </c>
    </row>
    <row r="127" spans="1:15" ht="15.95" customHeight="1">
      <c r="A127" s="623"/>
      <c r="B127" s="623">
        <v>16</v>
      </c>
      <c r="C127" s="622">
        <v>1.4630000000000001</v>
      </c>
      <c r="D127" s="622">
        <v>1.861</v>
      </c>
      <c r="E127" s="622">
        <v>286.51100000000002</v>
      </c>
      <c r="F127" s="622">
        <v>0.68</v>
      </c>
      <c r="G127" s="622">
        <v>1.2969999999999999</v>
      </c>
      <c r="H127" s="616"/>
      <c r="I127" s="623"/>
      <c r="J127" s="623">
        <v>16</v>
      </c>
      <c r="K127" s="622">
        <v>-204.977</v>
      </c>
      <c r="L127" s="622">
        <v>-254.029</v>
      </c>
      <c r="M127" s="622">
        <v>-8.3469999999999995</v>
      </c>
      <c r="N127" s="622">
        <v>-96.162000000000006</v>
      </c>
      <c r="O127" s="622">
        <v>-59.058</v>
      </c>
    </row>
    <row r="128" spans="1:15" ht="15.95" customHeight="1">
      <c r="A128" s="633"/>
      <c r="B128" s="633">
        <v>17</v>
      </c>
      <c r="C128" s="634">
        <v>11.801</v>
      </c>
      <c r="D128" s="634">
        <v>5.3559999999999999</v>
      </c>
      <c r="E128" s="634">
        <v>194.52600000000001</v>
      </c>
      <c r="F128" s="634">
        <v>2.7269999999999999</v>
      </c>
      <c r="G128" s="634">
        <v>0.05</v>
      </c>
      <c r="H128" s="638"/>
      <c r="I128" s="633"/>
      <c r="J128" s="633">
        <v>17</v>
      </c>
      <c r="K128" s="634">
        <v>-193.41</v>
      </c>
      <c r="L128" s="634">
        <v>-307.06299999999999</v>
      </c>
      <c r="M128" s="634">
        <v>-52.642000000000003</v>
      </c>
      <c r="N128" s="634">
        <v>-80.814999999999998</v>
      </c>
      <c r="O128" s="634">
        <v>-62.338000000000001</v>
      </c>
    </row>
    <row r="129" spans="1:15" ht="15.95" customHeight="1">
      <c r="A129" s="623"/>
      <c r="B129" s="623">
        <v>18</v>
      </c>
      <c r="C129" s="622">
        <v>2.54</v>
      </c>
      <c r="D129" s="622">
        <v>3.581</v>
      </c>
      <c r="E129" s="622">
        <v>153.601</v>
      </c>
      <c r="F129" s="622">
        <v>3.35</v>
      </c>
      <c r="G129" s="622">
        <v>0</v>
      </c>
      <c r="H129" s="616"/>
      <c r="I129" s="623"/>
      <c r="J129" s="623">
        <v>18</v>
      </c>
      <c r="K129" s="622">
        <v>-222.203</v>
      </c>
      <c r="L129" s="622">
        <v>-346.42599999999999</v>
      </c>
      <c r="M129" s="622">
        <v>-63.445999999999998</v>
      </c>
      <c r="N129" s="622">
        <v>-85.557000000000002</v>
      </c>
      <c r="O129" s="622">
        <v>-53.588999999999999</v>
      </c>
    </row>
    <row r="130" spans="1:15" ht="15.95" customHeight="1">
      <c r="A130" s="633"/>
      <c r="B130" s="633">
        <v>19</v>
      </c>
      <c r="C130" s="634">
        <v>0.98399999999999999</v>
      </c>
      <c r="D130" s="634">
        <v>10.266999999999999</v>
      </c>
      <c r="E130" s="634">
        <v>86.046999999999997</v>
      </c>
      <c r="F130" s="634">
        <v>2.085</v>
      </c>
      <c r="G130" s="634">
        <v>0.629</v>
      </c>
      <c r="H130" s="638"/>
      <c r="I130" s="633"/>
      <c r="J130" s="633">
        <v>19</v>
      </c>
      <c r="K130" s="634">
        <v>-125.35</v>
      </c>
      <c r="L130" s="634">
        <v>-285.94299999999998</v>
      </c>
      <c r="M130" s="634">
        <v>-72.194999999999993</v>
      </c>
      <c r="N130" s="634">
        <v>-90.393000000000001</v>
      </c>
      <c r="O130" s="634">
        <v>-51.533000000000001</v>
      </c>
    </row>
    <row r="131" spans="1:15" ht="15.95" customHeight="1">
      <c r="A131" s="623"/>
      <c r="B131" s="623">
        <v>20</v>
      </c>
      <c r="C131" s="622">
        <v>6.26</v>
      </c>
      <c r="D131" s="622">
        <v>5.3170000000000002</v>
      </c>
      <c r="E131" s="622">
        <v>234.505</v>
      </c>
      <c r="F131" s="622">
        <v>2.855</v>
      </c>
      <c r="G131" s="622">
        <v>0</v>
      </c>
      <c r="H131" s="616"/>
      <c r="I131" s="623"/>
      <c r="J131" s="623">
        <v>20</v>
      </c>
      <c r="K131" s="622">
        <v>-202.95099999999999</v>
      </c>
      <c r="L131" s="622">
        <v>-329.46600000000001</v>
      </c>
      <c r="M131" s="622">
        <v>-30.581</v>
      </c>
      <c r="N131" s="622">
        <v>-82.072000000000003</v>
      </c>
      <c r="O131" s="622">
        <v>-59.695999999999998</v>
      </c>
    </row>
    <row r="132" spans="1:15" ht="15.95" customHeight="1">
      <c r="A132" s="633"/>
      <c r="B132" s="633">
        <v>21</v>
      </c>
      <c r="C132" s="634">
        <v>7.0999999999999994E-2</v>
      </c>
      <c r="D132" s="634">
        <v>3.3220000000000001</v>
      </c>
      <c r="E132" s="634">
        <v>281.76400000000001</v>
      </c>
      <c r="F132" s="634">
        <v>2.8210000000000002</v>
      </c>
      <c r="G132" s="634">
        <v>0</v>
      </c>
      <c r="H132" s="638"/>
      <c r="I132" s="633"/>
      <c r="J132" s="633">
        <v>21</v>
      </c>
      <c r="K132" s="634">
        <v>-242.833</v>
      </c>
      <c r="L132" s="634">
        <v>-320.98599999999999</v>
      </c>
      <c r="M132" s="634">
        <v>-23.605</v>
      </c>
      <c r="N132" s="634">
        <v>-67.242000000000004</v>
      </c>
      <c r="O132" s="634">
        <v>-71.022000000000006</v>
      </c>
    </row>
    <row r="133" spans="1:15" ht="15.95" customHeight="1">
      <c r="A133" s="623"/>
      <c r="B133" s="623">
        <v>22</v>
      </c>
      <c r="C133" s="622">
        <v>9.4</v>
      </c>
      <c r="D133" s="622">
        <v>5.2850000000000001</v>
      </c>
      <c r="E133" s="622">
        <v>272.45100000000002</v>
      </c>
      <c r="F133" s="622">
        <v>6.9</v>
      </c>
      <c r="G133" s="622">
        <v>0</v>
      </c>
      <c r="H133" s="616"/>
      <c r="I133" s="623"/>
      <c r="J133" s="623">
        <v>22</v>
      </c>
      <c r="K133" s="622">
        <v>-180.14</v>
      </c>
      <c r="L133" s="622">
        <v>-301.65499999999997</v>
      </c>
      <c r="M133" s="622">
        <v>-15.489000000000001</v>
      </c>
      <c r="N133" s="622">
        <v>-70.304000000000002</v>
      </c>
      <c r="O133" s="622">
        <v>-47.7</v>
      </c>
    </row>
    <row r="134" spans="1:15" ht="15.95" customHeight="1">
      <c r="A134" s="633"/>
      <c r="B134" s="633">
        <v>23</v>
      </c>
      <c r="C134" s="634">
        <v>4.5819999999999999</v>
      </c>
      <c r="D134" s="634">
        <v>3.915</v>
      </c>
      <c r="E134" s="634">
        <v>184.113</v>
      </c>
      <c r="F134" s="634">
        <v>4.99</v>
      </c>
      <c r="G134" s="634">
        <v>0.70399999999999996</v>
      </c>
      <c r="H134" s="638"/>
      <c r="I134" s="633"/>
      <c r="J134" s="633">
        <v>23</v>
      </c>
      <c r="K134" s="634">
        <v>-184.96100000000001</v>
      </c>
      <c r="L134" s="634">
        <v>-301.71499999999997</v>
      </c>
      <c r="M134" s="634">
        <v>-36.963999999999999</v>
      </c>
      <c r="N134" s="634">
        <v>-75.575999999999993</v>
      </c>
      <c r="O134" s="634">
        <v>-50.877000000000002</v>
      </c>
    </row>
    <row r="135" spans="1:15" ht="15.95" customHeight="1">
      <c r="A135" s="616"/>
      <c r="B135" s="623">
        <v>24</v>
      </c>
      <c r="C135" s="622">
        <v>7.0839999999999996</v>
      </c>
      <c r="D135" s="622">
        <v>3.8929999999999998</v>
      </c>
      <c r="E135" s="622">
        <v>262.77199999999999</v>
      </c>
      <c r="F135" s="622">
        <v>2.798</v>
      </c>
      <c r="G135" s="622">
        <v>0.30199999999999999</v>
      </c>
      <c r="H135" s="616"/>
      <c r="I135" s="623"/>
      <c r="J135" s="623">
        <v>24</v>
      </c>
      <c r="K135" s="622">
        <v>-257.01</v>
      </c>
      <c r="L135" s="622">
        <v>-254.28899999999999</v>
      </c>
      <c r="M135" s="622">
        <v>-35.51</v>
      </c>
      <c r="N135" s="622">
        <v>-86.284999999999997</v>
      </c>
      <c r="O135" s="622">
        <v>-37.295999999999999</v>
      </c>
    </row>
    <row r="136" spans="1:15" ht="15.95" customHeight="1">
      <c r="A136" s="638"/>
      <c r="B136" s="633">
        <v>25</v>
      </c>
      <c r="C136" s="634">
        <v>0.17899999999999999</v>
      </c>
      <c r="D136" s="634">
        <v>5.4870000000000001</v>
      </c>
      <c r="E136" s="634">
        <v>200.62899999999999</v>
      </c>
      <c r="F136" s="634">
        <v>5.2190000000000003</v>
      </c>
      <c r="G136" s="634">
        <v>0.41299999999999998</v>
      </c>
      <c r="H136" s="638"/>
      <c r="I136" s="633"/>
      <c r="J136" s="633">
        <v>25</v>
      </c>
      <c r="K136" s="634">
        <v>-237.619</v>
      </c>
      <c r="L136" s="634">
        <v>-155.54</v>
      </c>
      <c r="M136" s="634">
        <v>-45.503</v>
      </c>
      <c r="N136" s="634">
        <v>-83.921999999999997</v>
      </c>
      <c r="O136" s="634">
        <v>-43.66</v>
      </c>
    </row>
    <row r="137" spans="1:15" ht="15.95" customHeight="1">
      <c r="A137" s="616"/>
      <c r="B137" s="623">
        <v>26</v>
      </c>
      <c r="C137" s="622">
        <v>4.3710000000000004</v>
      </c>
      <c r="D137" s="622">
        <v>3.71</v>
      </c>
      <c r="E137" s="622">
        <v>275.20699999999999</v>
      </c>
      <c r="F137" s="622">
        <v>1.994</v>
      </c>
      <c r="G137" s="622">
        <v>2.2599999999999998</v>
      </c>
      <c r="H137" s="616"/>
      <c r="I137" s="623"/>
      <c r="J137" s="623">
        <v>26</v>
      </c>
      <c r="K137" s="622">
        <v>-181.93</v>
      </c>
      <c r="L137" s="622">
        <v>-276.05200000000002</v>
      </c>
      <c r="M137" s="622">
        <v>-19.425999999999998</v>
      </c>
      <c r="N137" s="622">
        <v>-64.742999999999995</v>
      </c>
      <c r="O137" s="622">
        <v>-37.576999999999998</v>
      </c>
    </row>
    <row r="138" spans="1:15" ht="15.95" customHeight="1">
      <c r="A138" s="638"/>
      <c r="B138" s="633">
        <v>27</v>
      </c>
      <c r="C138" s="634">
        <v>0.34599999999999997</v>
      </c>
      <c r="D138" s="634">
        <v>4.6239999999999997</v>
      </c>
      <c r="E138" s="634">
        <v>298.15600000000001</v>
      </c>
      <c r="F138" s="634">
        <v>0.77800000000000002</v>
      </c>
      <c r="G138" s="634">
        <v>0.11700000000000001</v>
      </c>
      <c r="H138" s="638"/>
      <c r="I138" s="633"/>
      <c r="J138" s="633">
        <v>27</v>
      </c>
      <c r="K138" s="634">
        <v>-221.58699999999999</v>
      </c>
      <c r="L138" s="634">
        <v>-320.43799999999999</v>
      </c>
      <c r="M138" s="634">
        <v>-8.2629999999999999</v>
      </c>
      <c r="N138" s="634">
        <v>-87.721999999999994</v>
      </c>
      <c r="O138" s="634">
        <v>-28.291</v>
      </c>
    </row>
    <row r="139" spans="1:15" ht="15.95" customHeight="1">
      <c r="A139" s="616"/>
      <c r="B139" s="623">
        <v>28</v>
      </c>
      <c r="C139" s="622">
        <v>0.23799999999999999</v>
      </c>
      <c r="D139" s="622">
        <v>2.7519999999999998</v>
      </c>
      <c r="E139" s="622">
        <v>188.63900000000001</v>
      </c>
      <c r="F139" s="622">
        <v>0</v>
      </c>
      <c r="G139" s="622">
        <v>0</v>
      </c>
      <c r="H139" s="616"/>
      <c r="I139" s="623"/>
      <c r="J139" s="623">
        <v>28</v>
      </c>
      <c r="K139" s="622">
        <v>-223.976</v>
      </c>
      <c r="L139" s="622">
        <v>-349.08699999999999</v>
      </c>
      <c r="M139" s="622">
        <v>-23.771000000000001</v>
      </c>
      <c r="N139" s="622">
        <v>-102.137</v>
      </c>
      <c r="O139" s="622">
        <v>-52.537999999999997</v>
      </c>
    </row>
    <row r="140" spans="1:15" ht="15.95" customHeight="1">
      <c r="A140" s="638"/>
      <c r="B140" s="633">
        <v>29</v>
      </c>
      <c r="C140" s="634">
        <v>4.4400000000000004</v>
      </c>
      <c r="D140" s="634">
        <v>3.548</v>
      </c>
      <c r="E140" s="634">
        <v>83.652000000000001</v>
      </c>
      <c r="F140" s="634">
        <v>0</v>
      </c>
      <c r="G140" s="634">
        <v>0</v>
      </c>
      <c r="H140" s="638"/>
      <c r="I140" s="633"/>
      <c r="J140" s="633">
        <v>29</v>
      </c>
      <c r="K140" s="634">
        <v>-278.83</v>
      </c>
      <c r="L140" s="634">
        <v>-298.80500000000001</v>
      </c>
      <c r="M140" s="634">
        <v>-46.118000000000002</v>
      </c>
      <c r="N140" s="634">
        <v>-103.254</v>
      </c>
      <c r="O140" s="634">
        <v>-74.789000000000001</v>
      </c>
    </row>
    <row r="141" spans="1:15" ht="15.95" customHeight="1">
      <c r="A141" s="616"/>
      <c r="B141" s="623">
        <v>30</v>
      </c>
      <c r="C141" s="622">
        <v>5.0000000000000001E-3</v>
      </c>
      <c r="D141" s="622">
        <v>2.8</v>
      </c>
      <c r="E141" s="622">
        <v>230.637</v>
      </c>
      <c r="F141" s="622">
        <v>0</v>
      </c>
      <c r="G141" s="622">
        <v>0</v>
      </c>
      <c r="H141" s="616"/>
      <c r="I141" s="623"/>
      <c r="J141" s="623">
        <v>30</v>
      </c>
      <c r="K141" s="622">
        <v>-315.94400000000002</v>
      </c>
      <c r="L141" s="622">
        <v>-330.904</v>
      </c>
      <c r="M141" s="622">
        <v>-4.24</v>
      </c>
      <c r="N141" s="622">
        <v>-96.382999999999996</v>
      </c>
      <c r="O141" s="622">
        <v>-73.400000000000006</v>
      </c>
    </row>
    <row r="142" spans="1:15" ht="15.95" customHeight="1">
      <c r="A142" s="638"/>
      <c r="B142" s="633">
        <v>31</v>
      </c>
      <c r="C142" s="634">
        <v>0</v>
      </c>
      <c r="D142" s="634">
        <v>1.335</v>
      </c>
      <c r="E142" s="634">
        <v>153.55500000000001</v>
      </c>
      <c r="F142" s="634">
        <v>0</v>
      </c>
      <c r="G142" s="634">
        <v>0</v>
      </c>
      <c r="H142" s="638"/>
      <c r="I142" s="633"/>
      <c r="J142" s="633">
        <v>31</v>
      </c>
      <c r="K142" s="634">
        <v>-319.73</v>
      </c>
      <c r="L142" s="634">
        <v>-414.15199999999999</v>
      </c>
      <c r="M142" s="634">
        <v>-14.853999999999999</v>
      </c>
      <c r="N142" s="634">
        <v>-101.361</v>
      </c>
      <c r="O142" s="634">
        <v>-72.537999999999997</v>
      </c>
    </row>
    <row r="143" spans="1:15" ht="15.95" customHeight="1">
      <c r="A143" s="616"/>
      <c r="B143" s="623">
        <v>32</v>
      </c>
      <c r="C143" s="622">
        <v>9.9000000000000005E-2</v>
      </c>
      <c r="D143" s="622">
        <v>1.66</v>
      </c>
      <c r="E143" s="622">
        <v>178.22399999999999</v>
      </c>
      <c r="F143" s="622">
        <v>0.28799999999999998</v>
      </c>
      <c r="G143" s="622">
        <v>0</v>
      </c>
      <c r="H143" s="616"/>
      <c r="I143" s="623"/>
      <c r="J143" s="623">
        <v>32</v>
      </c>
      <c r="K143" s="622">
        <v>-280.28500000000003</v>
      </c>
      <c r="L143" s="622">
        <v>-430.04300000000001</v>
      </c>
      <c r="M143" s="622">
        <v>-8.4380000000000006</v>
      </c>
      <c r="N143" s="622">
        <v>-81.504999999999995</v>
      </c>
      <c r="O143" s="622">
        <v>-53.831000000000003</v>
      </c>
    </row>
    <row r="144" spans="1:15" ht="15.95" customHeight="1">
      <c r="A144" s="638"/>
      <c r="B144" s="633">
        <v>33</v>
      </c>
      <c r="C144" s="634">
        <v>1.669</v>
      </c>
      <c r="D144" s="634">
        <v>1.613</v>
      </c>
      <c r="E144" s="634">
        <v>387.68299999999999</v>
      </c>
      <c r="F144" s="634">
        <v>0</v>
      </c>
      <c r="G144" s="634">
        <v>0.28999999999999998</v>
      </c>
      <c r="H144" s="638"/>
      <c r="I144" s="633"/>
      <c r="J144" s="633">
        <v>33</v>
      </c>
      <c r="K144" s="634">
        <v>-251.78299999999999</v>
      </c>
      <c r="L144" s="634">
        <v>-399.28300000000002</v>
      </c>
      <c r="M144" s="634">
        <v>-8.7590000000000003</v>
      </c>
      <c r="N144" s="634">
        <v>-3.0000000000000001E-3</v>
      </c>
      <c r="O144" s="634">
        <v>-38.784999999999997</v>
      </c>
    </row>
    <row r="145" spans="1:15" ht="15.95" customHeight="1">
      <c r="A145" s="616"/>
      <c r="B145" s="623">
        <v>34</v>
      </c>
      <c r="C145" s="622">
        <v>12.548999999999999</v>
      </c>
      <c r="D145" s="622">
        <v>1.0609999999999999</v>
      </c>
      <c r="E145" s="622">
        <v>378.67399999999998</v>
      </c>
      <c r="F145" s="622">
        <v>0</v>
      </c>
      <c r="G145" s="622">
        <v>0</v>
      </c>
      <c r="H145" s="616"/>
      <c r="I145" s="623"/>
      <c r="J145" s="623">
        <v>34</v>
      </c>
      <c r="K145" s="622">
        <v>-140.67500000000001</v>
      </c>
      <c r="L145" s="622">
        <v>-319.55399999999997</v>
      </c>
      <c r="M145" s="622">
        <v>-4.9119999999999999</v>
      </c>
      <c r="N145" s="622">
        <v>0</v>
      </c>
      <c r="O145" s="622">
        <v>-23.327999999999999</v>
      </c>
    </row>
    <row r="146" spans="1:15" ht="15.95" customHeight="1">
      <c r="A146" s="638"/>
      <c r="B146" s="633">
        <v>35</v>
      </c>
      <c r="C146" s="634">
        <v>3.3679999999999999</v>
      </c>
      <c r="D146" s="634">
        <v>4.84</v>
      </c>
      <c r="E146" s="634">
        <v>382.18400000000003</v>
      </c>
      <c r="F146" s="634">
        <v>0</v>
      </c>
      <c r="G146" s="634">
        <v>0</v>
      </c>
      <c r="H146" s="638"/>
      <c r="I146" s="633"/>
      <c r="J146" s="633">
        <v>35</v>
      </c>
      <c r="K146" s="634">
        <v>-244.946</v>
      </c>
      <c r="L146" s="634">
        <v>-330.27199999999999</v>
      </c>
      <c r="M146" s="634">
        <v>-5.0199999999999996</v>
      </c>
      <c r="N146" s="634">
        <v>0</v>
      </c>
      <c r="O146" s="634">
        <v>-47.152999999999999</v>
      </c>
    </row>
    <row r="147" spans="1:15" ht="15.95" customHeight="1">
      <c r="A147" s="616"/>
      <c r="B147" s="623">
        <v>36</v>
      </c>
      <c r="C147" s="622">
        <v>7.4359999999999999</v>
      </c>
      <c r="D147" s="622">
        <v>0.71399999999999997</v>
      </c>
      <c r="E147" s="622">
        <v>207.404</v>
      </c>
      <c r="F147" s="622">
        <v>0</v>
      </c>
      <c r="G147" s="622">
        <v>0</v>
      </c>
      <c r="H147" s="616"/>
      <c r="I147" s="623"/>
      <c r="J147" s="623">
        <v>36</v>
      </c>
      <c r="K147" s="622">
        <v>-238.267</v>
      </c>
      <c r="L147" s="622">
        <v>-344.52300000000002</v>
      </c>
      <c r="M147" s="622">
        <v>-14.423</v>
      </c>
      <c r="N147" s="622">
        <v>0</v>
      </c>
      <c r="O147" s="622">
        <v>-69.361999999999995</v>
      </c>
    </row>
    <row r="148" spans="1:15" ht="15.95" customHeight="1">
      <c r="A148" s="638"/>
      <c r="B148" s="633">
        <v>37</v>
      </c>
      <c r="C148" s="634">
        <v>1.964</v>
      </c>
      <c r="D148" s="634">
        <v>0.95899999999999996</v>
      </c>
      <c r="E148" s="634">
        <v>302.55799999999999</v>
      </c>
      <c r="F148" s="634">
        <v>0</v>
      </c>
      <c r="G148" s="634">
        <v>0</v>
      </c>
      <c r="H148" s="638"/>
      <c r="I148" s="633"/>
      <c r="J148" s="633">
        <v>37</v>
      </c>
      <c r="K148" s="634">
        <v>-256.62900000000002</v>
      </c>
      <c r="L148" s="634">
        <v>-352.63900000000001</v>
      </c>
      <c r="M148" s="634">
        <v>-19.893000000000001</v>
      </c>
      <c r="N148" s="634">
        <v>0</v>
      </c>
      <c r="O148" s="634">
        <v>-54.402000000000001</v>
      </c>
    </row>
    <row r="149" spans="1:15" ht="15.95" customHeight="1">
      <c r="A149" s="616"/>
      <c r="B149" s="623">
        <v>38</v>
      </c>
      <c r="C149" s="622">
        <v>6.24</v>
      </c>
      <c r="D149" s="622">
        <v>2.4039999999999999</v>
      </c>
      <c r="E149" s="622">
        <v>272.92099999999999</v>
      </c>
      <c r="F149" s="622">
        <v>0</v>
      </c>
      <c r="G149" s="622">
        <v>0</v>
      </c>
      <c r="H149" s="616"/>
      <c r="I149" s="623"/>
      <c r="J149" s="623">
        <v>38</v>
      </c>
      <c r="K149" s="622">
        <v>-268.166</v>
      </c>
      <c r="L149" s="622">
        <v>-340.10399999999998</v>
      </c>
      <c r="M149" s="622">
        <v>-4.915</v>
      </c>
      <c r="N149" s="622">
        <v>0</v>
      </c>
      <c r="O149" s="622">
        <v>-71.018000000000001</v>
      </c>
    </row>
    <row r="150" spans="1:15" ht="15.95" customHeight="1">
      <c r="A150" s="638"/>
      <c r="B150" s="633">
        <v>39</v>
      </c>
      <c r="C150" s="634">
        <v>45.600999999999999</v>
      </c>
      <c r="D150" s="634">
        <v>2.956</v>
      </c>
      <c r="E150" s="634">
        <v>240.58600000000001</v>
      </c>
      <c r="F150" s="634">
        <v>10.586</v>
      </c>
      <c r="G150" s="634">
        <v>0</v>
      </c>
      <c r="H150" s="638"/>
      <c r="I150" s="633"/>
      <c r="J150" s="633">
        <v>39</v>
      </c>
      <c r="K150" s="634">
        <v>-117.923</v>
      </c>
      <c r="L150" s="634">
        <v>-337.09300000000002</v>
      </c>
      <c r="M150" s="634">
        <v>-41.076999999999998</v>
      </c>
      <c r="N150" s="634">
        <v>-26.789000000000001</v>
      </c>
      <c r="O150" s="634">
        <v>-23.413</v>
      </c>
    </row>
    <row r="151" spans="1:15" ht="15.95" customHeight="1">
      <c r="A151" s="616"/>
      <c r="B151" s="623">
        <v>40</v>
      </c>
      <c r="C151" s="622">
        <v>10.063000000000001</v>
      </c>
      <c r="D151" s="622">
        <v>3.9790000000000001</v>
      </c>
      <c r="E151" s="622">
        <v>221.083</v>
      </c>
      <c r="F151" s="622">
        <v>3.3010000000000002</v>
      </c>
      <c r="G151" s="622">
        <v>0.46200000000000002</v>
      </c>
      <c r="H151" s="616"/>
      <c r="I151" s="623"/>
      <c r="J151" s="623">
        <v>40</v>
      </c>
      <c r="K151" s="622">
        <v>-185.69800000000001</v>
      </c>
      <c r="L151" s="622">
        <v>-311.40100000000001</v>
      </c>
      <c r="M151" s="622">
        <v>-77.537000000000006</v>
      </c>
      <c r="N151" s="622">
        <v>-87.866</v>
      </c>
      <c r="O151" s="622">
        <v>-67.316999999999993</v>
      </c>
    </row>
    <row r="152" spans="1:15" ht="15.95" customHeight="1">
      <c r="A152" s="638"/>
      <c r="B152" s="633">
        <v>41</v>
      </c>
      <c r="C152" s="634">
        <v>25.128</v>
      </c>
      <c r="D152" s="634">
        <v>10.071</v>
      </c>
      <c r="E152" s="634">
        <v>150.29499999999999</v>
      </c>
      <c r="F152" s="634">
        <v>7.0129999999999999</v>
      </c>
      <c r="G152" s="634">
        <v>0.51</v>
      </c>
      <c r="H152" s="638"/>
      <c r="I152" s="633"/>
      <c r="J152" s="633">
        <v>41</v>
      </c>
      <c r="K152" s="634">
        <v>-170.101</v>
      </c>
      <c r="L152" s="634">
        <v>-243.51400000000001</v>
      </c>
      <c r="M152" s="634">
        <v>-101.325</v>
      </c>
      <c r="N152" s="634">
        <v>-62.491999999999997</v>
      </c>
      <c r="O152" s="634">
        <v>-58.378999999999998</v>
      </c>
    </row>
    <row r="153" spans="1:15" ht="15.95" customHeight="1">
      <c r="A153" s="616"/>
      <c r="B153" s="623">
        <v>42</v>
      </c>
      <c r="C153" s="622">
        <v>15.867000000000001</v>
      </c>
      <c r="D153" s="622">
        <v>5.0339999999999998</v>
      </c>
      <c r="E153" s="622">
        <v>82.951999999999998</v>
      </c>
      <c r="F153" s="622">
        <v>3.0190000000000001</v>
      </c>
      <c r="G153" s="622">
        <v>1.8560000000000001</v>
      </c>
      <c r="H153" s="616"/>
      <c r="I153" s="623"/>
      <c r="J153" s="623">
        <v>42</v>
      </c>
      <c r="K153" s="622">
        <v>-195.346</v>
      </c>
      <c r="L153" s="622">
        <v>-258.91399999999999</v>
      </c>
      <c r="M153" s="622">
        <v>-118.29600000000001</v>
      </c>
      <c r="N153" s="622">
        <v>-54.698999999999998</v>
      </c>
      <c r="O153" s="622">
        <v>-51.344000000000001</v>
      </c>
    </row>
    <row r="154" spans="1:15" ht="15.95" customHeight="1">
      <c r="A154" s="638"/>
      <c r="B154" s="633">
        <v>43</v>
      </c>
      <c r="C154" s="634">
        <v>9.4390000000000001</v>
      </c>
      <c r="D154" s="634">
        <v>6.7990000000000004</v>
      </c>
      <c r="E154" s="634">
        <v>96.572999999999993</v>
      </c>
      <c r="F154" s="634">
        <v>0.67800000000000005</v>
      </c>
      <c r="G154" s="634">
        <v>5.3159999999999998</v>
      </c>
      <c r="H154" s="638"/>
      <c r="I154" s="633"/>
      <c r="J154" s="633">
        <v>43</v>
      </c>
      <c r="K154" s="634">
        <v>-214.44800000000001</v>
      </c>
      <c r="L154" s="634">
        <v>-246.86699999999999</v>
      </c>
      <c r="M154" s="634">
        <v>-102.998</v>
      </c>
      <c r="N154" s="634">
        <v>-21.564</v>
      </c>
      <c r="O154" s="634">
        <v>-56.853999999999999</v>
      </c>
    </row>
    <row r="155" spans="1:15" ht="15.95" customHeight="1">
      <c r="A155" s="616"/>
      <c r="B155" s="623">
        <v>44</v>
      </c>
      <c r="C155" s="622">
        <v>42.661000000000001</v>
      </c>
      <c r="D155" s="622">
        <v>6.3490000000000002</v>
      </c>
      <c r="E155" s="622">
        <v>59.597000000000001</v>
      </c>
      <c r="F155" s="622">
        <v>8.4420000000000002</v>
      </c>
      <c r="G155" s="622">
        <v>7.3849999999999998</v>
      </c>
      <c r="H155" s="616"/>
      <c r="I155" s="623"/>
      <c r="J155" s="623">
        <v>44</v>
      </c>
      <c r="K155" s="622">
        <v>-120.151</v>
      </c>
      <c r="L155" s="622">
        <v>-232.024</v>
      </c>
      <c r="M155" s="622">
        <v>-199.97</v>
      </c>
      <c r="N155" s="622">
        <v>-23.219000000000001</v>
      </c>
      <c r="O155" s="622">
        <v>-46.098999999999997</v>
      </c>
    </row>
    <row r="156" spans="1:15" ht="15.95" customHeight="1">
      <c r="A156" s="638"/>
      <c r="B156" s="633">
        <v>45</v>
      </c>
      <c r="C156" s="634">
        <v>31.402999999999999</v>
      </c>
      <c r="D156" s="634">
        <v>8.2919999999999998</v>
      </c>
      <c r="E156" s="634">
        <v>75.963999999999999</v>
      </c>
      <c r="F156" s="634">
        <v>0</v>
      </c>
      <c r="G156" s="634">
        <v>5.468</v>
      </c>
      <c r="H156" s="638"/>
      <c r="I156" s="633"/>
      <c r="J156" s="633">
        <v>45</v>
      </c>
      <c r="K156" s="634">
        <v>-136.465</v>
      </c>
      <c r="L156" s="634">
        <v>-250.45400000000001</v>
      </c>
      <c r="M156" s="634">
        <v>-186.58500000000001</v>
      </c>
      <c r="N156" s="634">
        <v>-1.7999999999999999E-2</v>
      </c>
      <c r="O156" s="634">
        <v>-55.216999999999999</v>
      </c>
    </row>
    <row r="157" spans="1:15" ht="15.95" customHeight="1">
      <c r="A157" s="616"/>
      <c r="B157" s="623">
        <v>46</v>
      </c>
      <c r="C157" s="622">
        <v>1.921</v>
      </c>
      <c r="D157" s="622">
        <v>7.4169999999999998</v>
      </c>
      <c r="E157" s="622">
        <v>103.869</v>
      </c>
      <c r="F157" s="622">
        <v>0</v>
      </c>
      <c r="G157" s="622">
        <v>3.4470000000000001</v>
      </c>
      <c r="H157" s="616"/>
      <c r="I157" s="623"/>
      <c r="J157" s="623">
        <v>46</v>
      </c>
      <c r="K157" s="622">
        <v>-260.12400000000002</v>
      </c>
      <c r="L157" s="622">
        <v>-189.69300000000001</v>
      </c>
      <c r="M157" s="622">
        <v>-144.14599999999999</v>
      </c>
      <c r="N157" s="622">
        <v>-4.4999999999999998E-2</v>
      </c>
      <c r="O157" s="622">
        <v>-40.713999999999999</v>
      </c>
    </row>
    <row r="158" spans="1:15" ht="15.95" customHeight="1">
      <c r="A158" s="638"/>
      <c r="B158" s="633">
        <v>47</v>
      </c>
      <c r="C158" s="634">
        <v>33.624000000000002</v>
      </c>
      <c r="D158" s="634">
        <v>7.82</v>
      </c>
      <c r="E158" s="634">
        <v>146.28200000000001</v>
      </c>
      <c r="F158" s="634">
        <v>0</v>
      </c>
      <c r="G158" s="634">
        <v>0</v>
      </c>
      <c r="H158" s="638"/>
      <c r="I158" s="633"/>
      <c r="J158" s="633">
        <v>47</v>
      </c>
      <c r="K158" s="634">
        <v>-155.822</v>
      </c>
      <c r="L158" s="634">
        <v>-227.07400000000001</v>
      </c>
      <c r="M158" s="634">
        <v>-131.19999999999999</v>
      </c>
      <c r="N158" s="634">
        <v>-4.3999999999999997E-2</v>
      </c>
      <c r="O158" s="634">
        <v>-68.665999999999997</v>
      </c>
    </row>
    <row r="159" spans="1:15" ht="15.95" customHeight="1">
      <c r="A159" s="616"/>
      <c r="B159" s="623">
        <v>48</v>
      </c>
      <c r="C159" s="622">
        <v>23.206</v>
      </c>
      <c r="D159" s="622">
        <v>10.829000000000001</v>
      </c>
      <c r="E159" s="622">
        <v>222.471</v>
      </c>
      <c r="F159" s="622">
        <v>0</v>
      </c>
      <c r="G159" s="622">
        <v>4.9560000000000004</v>
      </c>
      <c r="H159" s="616"/>
      <c r="I159" s="623"/>
      <c r="J159" s="623">
        <v>48</v>
      </c>
      <c r="K159" s="622">
        <v>-176.072</v>
      </c>
      <c r="L159" s="622">
        <v>-254.102</v>
      </c>
      <c r="M159" s="622">
        <v>-56.509</v>
      </c>
      <c r="N159" s="622">
        <v>-1.2E-2</v>
      </c>
      <c r="O159" s="622">
        <v>-60.447000000000003</v>
      </c>
    </row>
    <row r="160" spans="1:15" ht="15.95" customHeight="1">
      <c r="A160" s="638"/>
      <c r="B160" s="633">
        <v>49</v>
      </c>
      <c r="C160" s="634">
        <v>108.34399999999999</v>
      </c>
      <c r="D160" s="634">
        <v>34.518000000000001</v>
      </c>
      <c r="E160" s="634">
        <v>152.28399999999999</v>
      </c>
      <c r="F160" s="634">
        <v>2.4620000000000002</v>
      </c>
      <c r="G160" s="634">
        <v>12.276</v>
      </c>
      <c r="H160" s="638"/>
      <c r="I160" s="633"/>
      <c r="J160" s="633">
        <v>49</v>
      </c>
      <c r="K160" s="634">
        <v>-62.481000000000002</v>
      </c>
      <c r="L160" s="634">
        <v>-180.435</v>
      </c>
      <c r="M160" s="634">
        <v>-74.725999999999999</v>
      </c>
      <c r="N160" s="634">
        <v>-0.59499999999999997</v>
      </c>
      <c r="O160" s="634">
        <v>-18.228999999999999</v>
      </c>
    </row>
    <row r="161" spans="1:15" ht="15.95" customHeight="1">
      <c r="A161" s="616"/>
      <c r="B161" s="623">
        <v>50</v>
      </c>
      <c r="C161" s="622">
        <v>70.338999999999999</v>
      </c>
      <c r="D161" s="622">
        <v>56.595999999999997</v>
      </c>
      <c r="E161" s="622">
        <v>151.24</v>
      </c>
      <c r="F161" s="622">
        <v>4.9219999999999997</v>
      </c>
      <c r="G161" s="622">
        <v>6.0019999999999998</v>
      </c>
      <c r="H161" s="616"/>
      <c r="I161" s="623"/>
      <c r="J161" s="623">
        <v>50</v>
      </c>
      <c r="K161" s="622">
        <v>-83.361999999999995</v>
      </c>
      <c r="L161" s="622">
        <v>-162.11600000000001</v>
      </c>
      <c r="M161" s="622">
        <v>-104.214</v>
      </c>
      <c r="N161" s="622">
        <v>-37.826000000000001</v>
      </c>
      <c r="O161" s="622">
        <v>-32.192</v>
      </c>
    </row>
    <row r="162" spans="1:15" ht="15.95" customHeight="1">
      <c r="A162" s="638"/>
      <c r="B162" s="633">
        <v>51</v>
      </c>
      <c r="C162" s="634">
        <v>131.673</v>
      </c>
      <c r="D162" s="634">
        <v>6.7649999999999997</v>
      </c>
      <c r="E162" s="634">
        <v>188.99</v>
      </c>
      <c r="F162" s="634">
        <v>15.103999999999999</v>
      </c>
      <c r="G162" s="634">
        <v>8.4139999999999997</v>
      </c>
      <c r="H162" s="638"/>
      <c r="I162" s="633"/>
      <c r="J162" s="633">
        <v>51</v>
      </c>
      <c r="K162" s="634">
        <v>-96.676000000000002</v>
      </c>
      <c r="L162" s="634">
        <v>-229.09299999999999</v>
      </c>
      <c r="M162" s="634">
        <v>-107.464</v>
      </c>
      <c r="N162" s="634">
        <v>-37.258000000000003</v>
      </c>
      <c r="O162" s="634">
        <v>-34.459000000000003</v>
      </c>
    </row>
    <row r="163" spans="1:15" ht="15.95" customHeight="1">
      <c r="A163" s="616"/>
      <c r="B163" s="623">
        <v>52</v>
      </c>
      <c r="C163" s="622">
        <v>198.11799999999999</v>
      </c>
      <c r="D163" s="622">
        <v>4.8529999999999998</v>
      </c>
      <c r="E163" s="622">
        <v>21.001999999999999</v>
      </c>
      <c r="F163" s="622">
        <v>40.454000000000001</v>
      </c>
      <c r="G163" s="622">
        <v>21.771999999999998</v>
      </c>
      <c r="H163" s="616"/>
      <c r="I163" s="623"/>
      <c r="J163" s="623">
        <v>52</v>
      </c>
      <c r="K163" s="622">
        <v>-14.534000000000001</v>
      </c>
      <c r="L163" s="622">
        <v>-251.197</v>
      </c>
      <c r="M163" s="622">
        <v>-332.529</v>
      </c>
      <c r="N163" s="622">
        <v>-4.8769999999999998</v>
      </c>
      <c r="O163" s="622">
        <v>-14.981999999999999</v>
      </c>
    </row>
    <row r="164" spans="1:15" ht="15">
      <c r="A164" s="616"/>
      <c r="B164" s="616"/>
      <c r="C164" s="616"/>
      <c r="D164" s="616"/>
      <c r="E164" s="616"/>
      <c r="F164" s="616"/>
      <c r="G164" s="616"/>
      <c r="H164" s="616"/>
      <c r="I164" s="616"/>
      <c r="J164" s="616"/>
      <c r="K164" s="616"/>
      <c r="L164" s="616"/>
      <c r="M164" s="616"/>
      <c r="N164" s="616"/>
      <c r="O164" s="616"/>
    </row>
    <row r="165" spans="1:15" ht="15">
      <c r="A165" s="148" t="s">
        <v>436</v>
      </c>
      <c r="B165" s="616"/>
      <c r="C165" s="616"/>
      <c r="D165" s="616"/>
      <c r="E165" s="616"/>
      <c r="F165" s="616"/>
      <c r="G165" s="616"/>
      <c r="H165" s="616"/>
      <c r="I165" s="616"/>
      <c r="J165" s="616"/>
      <c r="K165" s="616"/>
      <c r="L165" s="616"/>
      <c r="M165" s="616"/>
      <c r="N165" s="616"/>
      <c r="O165" s="616"/>
    </row>
    <row r="166" spans="1:15" ht="15">
      <c r="A166" s="616"/>
      <c r="B166" s="616"/>
      <c r="C166" s="616"/>
      <c r="D166" s="616"/>
      <c r="E166" s="616"/>
      <c r="F166" s="616"/>
      <c r="G166" s="616"/>
      <c r="H166" s="616"/>
      <c r="I166" s="616"/>
      <c r="J166" s="616"/>
      <c r="K166" s="616"/>
      <c r="L166" s="616"/>
      <c r="M166" s="616"/>
      <c r="N166" s="616"/>
      <c r="O166" s="616"/>
    </row>
    <row r="167" spans="1:15" ht="15">
      <c r="A167" s="616"/>
      <c r="B167" s="616"/>
      <c r="C167" s="616"/>
      <c r="D167" s="616"/>
      <c r="E167" s="616"/>
      <c r="F167" s="616"/>
      <c r="G167" s="616"/>
      <c r="H167" s="616"/>
      <c r="I167" s="616"/>
      <c r="J167" s="616"/>
      <c r="K167" s="616"/>
      <c r="L167" s="616"/>
      <c r="M167" s="616"/>
      <c r="N167" s="616"/>
      <c r="O167" s="616"/>
    </row>
    <row r="168" spans="1:15" ht="15">
      <c r="A168" s="616"/>
      <c r="B168" s="616"/>
      <c r="C168" s="616"/>
      <c r="D168" s="616"/>
      <c r="E168" s="616"/>
      <c r="F168" s="616"/>
      <c r="G168" s="616"/>
      <c r="H168" s="616"/>
      <c r="I168" s="616"/>
      <c r="J168" s="616"/>
      <c r="K168" s="616"/>
      <c r="L168" s="616"/>
      <c r="M168" s="616"/>
      <c r="N168" s="616"/>
      <c r="O168" s="616"/>
    </row>
    <row r="169" spans="1:15" ht="15">
      <c r="A169" s="616"/>
      <c r="B169" s="616"/>
      <c r="C169" s="616"/>
      <c r="D169" s="616"/>
      <c r="E169" s="616"/>
      <c r="F169" s="616"/>
      <c r="G169" s="616"/>
      <c r="H169" s="616"/>
      <c r="I169" s="616"/>
      <c r="J169" s="616"/>
      <c r="K169" s="616"/>
      <c r="L169" s="616"/>
      <c r="M169" s="616"/>
      <c r="N169" s="616"/>
      <c r="O169" s="616"/>
    </row>
    <row r="170" spans="1:15" ht="15">
      <c r="A170" s="616"/>
      <c r="B170" s="616"/>
      <c r="C170" s="616"/>
      <c r="D170" s="616"/>
      <c r="E170" s="616"/>
      <c r="F170" s="616"/>
      <c r="G170" s="616"/>
      <c r="H170" s="616"/>
      <c r="I170" s="616"/>
      <c r="J170" s="616"/>
      <c r="K170" s="616"/>
      <c r="L170" s="616"/>
      <c r="M170" s="616"/>
      <c r="N170" s="616"/>
      <c r="O170" s="616"/>
    </row>
    <row r="171" spans="1:15" ht="15">
      <c r="A171" s="616"/>
      <c r="B171" s="616"/>
      <c r="C171" s="616"/>
      <c r="D171" s="616"/>
      <c r="E171" s="616"/>
      <c r="F171" s="616"/>
      <c r="G171" s="616"/>
      <c r="H171" s="616"/>
      <c r="I171" s="616"/>
      <c r="J171" s="616"/>
      <c r="K171" s="616"/>
      <c r="L171" s="616"/>
      <c r="M171" s="616"/>
      <c r="N171" s="616"/>
      <c r="O171" s="616"/>
    </row>
    <row r="172" spans="1:15" ht="15">
      <c r="A172" s="616"/>
      <c r="B172" s="616"/>
      <c r="C172" s="616"/>
      <c r="D172" s="616"/>
      <c r="E172" s="616"/>
      <c r="F172" s="616"/>
      <c r="G172" s="616"/>
      <c r="H172" s="616"/>
      <c r="I172" s="616"/>
      <c r="J172" s="616"/>
      <c r="K172" s="616"/>
      <c r="L172" s="616"/>
      <c r="M172" s="616"/>
      <c r="N172" s="616"/>
      <c r="O172" s="616"/>
    </row>
    <row r="173" spans="1:15" ht="15">
      <c r="A173" s="616"/>
      <c r="B173" s="616"/>
      <c r="C173" s="616"/>
      <c r="D173" s="616"/>
      <c r="E173" s="616"/>
      <c r="F173" s="616"/>
      <c r="G173" s="616"/>
      <c r="H173" s="616"/>
      <c r="I173" s="616"/>
      <c r="J173" s="616"/>
      <c r="K173" s="616"/>
      <c r="L173" s="616"/>
      <c r="M173" s="616"/>
      <c r="N173" s="616"/>
      <c r="O173" s="616"/>
    </row>
    <row r="174" spans="1:15" ht="15">
      <c r="A174" s="616"/>
      <c r="B174" s="616"/>
      <c r="C174" s="616"/>
      <c r="D174" s="616"/>
      <c r="E174" s="616"/>
      <c r="F174" s="616"/>
      <c r="G174" s="616"/>
      <c r="H174" s="616"/>
      <c r="I174" s="616"/>
      <c r="J174" s="616"/>
      <c r="K174" s="616"/>
      <c r="L174" s="616"/>
      <c r="M174" s="616"/>
      <c r="N174" s="616"/>
      <c r="O174" s="616"/>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Normal="100" workbookViewId="0"/>
  </sheetViews>
  <sheetFormatPr defaultRowHeight="12.75"/>
  <cols>
    <col min="1" max="1" width="5.7109375" style="1" customWidth="1"/>
    <col min="2" max="9" width="10.7109375" style="1" customWidth="1"/>
    <col min="10" max="16384" width="9.140625" style="1"/>
  </cols>
  <sheetData>
    <row r="1" spans="1:9" ht="15.95" customHeight="1"/>
    <row r="2" spans="1:9" ht="15.95" customHeight="1"/>
    <row r="3" spans="1:9" ht="15.95" customHeight="1">
      <c r="A3" s="784" t="s">
        <v>251</v>
      </c>
      <c r="B3" s="784"/>
      <c r="C3" s="784"/>
      <c r="D3" s="784"/>
      <c r="E3" s="784"/>
      <c r="F3" s="784"/>
      <c r="G3" s="784"/>
      <c r="H3" s="784"/>
      <c r="I3" s="337"/>
    </row>
    <row r="4" spans="1:9" s="515" customFormat="1" ht="15.95" customHeight="1">
      <c r="A4" s="722" t="s">
        <v>212</v>
      </c>
    </row>
    <row r="5" spans="1:9" s="515" customFormat="1" ht="15.95" customHeight="1">
      <c r="A5" s="722"/>
    </row>
    <row r="6" spans="1:9" s="215" customFormat="1" ht="27.95" customHeight="1">
      <c r="A6" s="213" t="s">
        <v>6</v>
      </c>
      <c r="B6" s="214" t="s">
        <v>20</v>
      </c>
      <c r="C6" s="214" t="s">
        <v>78</v>
      </c>
      <c r="D6" s="214" t="s">
        <v>88</v>
      </c>
      <c r="E6" s="214" t="s">
        <v>79</v>
      </c>
      <c r="F6" s="214" t="s">
        <v>89</v>
      </c>
      <c r="G6" s="214" t="s">
        <v>142</v>
      </c>
      <c r="H6" s="214" t="s">
        <v>24</v>
      </c>
      <c r="I6" s="214" t="s">
        <v>191</v>
      </c>
    </row>
    <row r="7" spans="1:9" ht="15.95" customHeight="1">
      <c r="A7" s="216">
        <v>1996</v>
      </c>
      <c r="B7" s="351">
        <v>16203</v>
      </c>
      <c r="C7" s="351">
        <v>10055</v>
      </c>
      <c r="D7" s="351">
        <v>2842</v>
      </c>
      <c r="E7" s="351">
        <v>2464</v>
      </c>
      <c r="F7" s="351">
        <v>776</v>
      </c>
      <c r="G7" s="351">
        <v>1713</v>
      </c>
      <c r="H7" s="351">
        <v>105</v>
      </c>
      <c r="I7" s="351"/>
    </row>
    <row r="8" spans="1:9" ht="15.95" customHeight="1">
      <c r="A8" s="217">
        <v>1997</v>
      </c>
      <c r="B8" s="352">
        <v>16246</v>
      </c>
      <c r="C8" s="352">
        <v>10056</v>
      </c>
      <c r="D8" s="352">
        <v>2777</v>
      </c>
      <c r="E8" s="352">
        <v>2354</v>
      </c>
      <c r="F8" s="352">
        <v>776</v>
      </c>
      <c r="G8" s="352">
        <v>1713</v>
      </c>
      <c r="H8" s="352">
        <v>122</v>
      </c>
      <c r="I8" s="352"/>
    </row>
    <row r="9" spans="1:9" ht="15.95" customHeight="1">
      <c r="A9" s="216">
        <v>1998</v>
      </c>
      <c r="B9" s="351">
        <v>16204</v>
      </c>
      <c r="C9" s="351">
        <v>10052</v>
      </c>
      <c r="D9" s="351">
        <v>846</v>
      </c>
      <c r="E9" s="351">
        <v>2246</v>
      </c>
      <c r="F9" s="351">
        <v>841</v>
      </c>
      <c r="G9" s="351">
        <v>1631</v>
      </c>
      <c r="H9" s="351">
        <v>174</v>
      </c>
      <c r="I9" s="351"/>
    </row>
    <row r="10" spans="1:9" ht="15.95" customHeight="1">
      <c r="A10" s="217">
        <v>1999</v>
      </c>
      <c r="B10" s="352">
        <v>16192</v>
      </c>
      <c r="C10" s="352">
        <v>9452</v>
      </c>
      <c r="D10" s="352">
        <v>452</v>
      </c>
      <c r="E10" s="352">
        <v>2248</v>
      </c>
      <c r="F10" s="352">
        <v>941</v>
      </c>
      <c r="G10" s="352">
        <v>1485</v>
      </c>
      <c r="H10" s="352">
        <v>215</v>
      </c>
      <c r="I10" s="352"/>
    </row>
    <row r="11" spans="1:9" ht="15.95" customHeight="1">
      <c r="A11" s="216">
        <v>2000</v>
      </c>
      <c r="B11" s="351">
        <v>16229</v>
      </c>
      <c r="C11" s="351">
        <v>9439</v>
      </c>
      <c r="D11" s="351">
        <v>448</v>
      </c>
      <c r="E11" s="351">
        <v>2264</v>
      </c>
      <c r="F11" s="351">
        <v>932</v>
      </c>
      <c r="G11" s="351">
        <v>1341</v>
      </c>
      <c r="H11" s="351">
        <v>241</v>
      </c>
      <c r="I11" s="351"/>
    </row>
    <row r="12" spans="1:9" ht="15.95" customHeight="1">
      <c r="A12" s="217">
        <v>2001</v>
      </c>
      <c r="B12" s="352">
        <v>16239</v>
      </c>
      <c r="C12" s="352">
        <v>9436</v>
      </c>
      <c r="D12" s="352">
        <v>1023</v>
      </c>
      <c r="E12" s="352">
        <v>2340</v>
      </c>
      <c r="F12" s="352">
        <v>929</v>
      </c>
      <c r="G12" s="352">
        <v>1461</v>
      </c>
      <c r="H12" s="352">
        <v>293</v>
      </c>
      <c r="I12" s="352"/>
    </row>
    <row r="13" spans="1:9" ht="15.95" customHeight="1">
      <c r="A13" s="216">
        <v>2002</v>
      </c>
      <c r="B13" s="351">
        <v>16097</v>
      </c>
      <c r="C13" s="351">
        <v>9424</v>
      </c>
      <c r="D13" s="351">
        <v>1356</v>
      </c>
      <c r="E13" s="351">
        <v>2492</v>
      </c>
      <c r="F13" s="351">
        <v>956</v>
      </c>
      <c r="G13" s="351">
        <v>1559</v>
      </c>
      <c r="H13" s="351">
        <v>339</v>
      </c>
      <c r="I13" s="351"/>
    </row>
    <row r="14" spans="1:9" ht="15.95" customHeight="1">
      <c r="A14" s="217">
        <v>2003</v>
      </c>
      <c r="B14" s="352">
        <v>16143</v>
      </c>
      <c r="C14" s="352">
        <v>9441</v>
      </c>
      <c r="D14" s="352">
        <v>2108</v>
      </c>
      <c r="E14" s="352">
        <v>2572</v>
      </c>
      <c r="F14" s="352">
        <v>979</v>
      </c>
      <c r="G14" s="352">
        <v>1719</v>
      </c>
      <c r="H14" s="352">
        <v>399</v>
      </c>
      <c r="I14" s="352"/>
    </row>
    <row r="15" spans="1:9" ht="15.95" customHeight="1">
      <c r="A15" s="216">
        <v>2004</v>
      </c>
      <c r="B15" s="351">
        <v>16137</v>
      </c>
      <c r="C15" s="351">
        <v>9471</v>
      </c>
      <c r="D15" s="351">
        <v>2298</v>
      </c>
      <c r="E15" s="351">
        <v>2600</v>
      </c>
      <c r="F15" s="351">
        <v>980</v>
      </c>
      <c r="G15" s="351">
        <v>1623</v>
      </c>
      <c r="H15" s="351">
        <v>442</v>
      </c>
      <c r="I15" s="351"/>
    </row>
    <row r="16" spans="1:9" ht="15.95" customHeight="1">
      <c r="A16" s="217">
        <v>2005</v>
      </c>
      <c r="B16" s="352">
        <v>16150</v>
      </c>
      <c r="C16" s="352">
        <v>8961</v>
      </c>
      <c r="D16" s="352">
        <v>2298</v>
      </c>
      <c r="E16" s="352">
        <v>2626</v>
      </c>
      <c r="F16" s="352">
        <v>1029</v>
      </c>
      <c r="G16" s="352">
        <v>1623</v>
      </c>
      <c r="H16" s="352">
        <v>525</v>
      </c>
      <c r="I16" s="352"/>
    </row>
    <row r="17" spans="1:9" ht="15.95" customHeight="1">
      <c r="A17" s="216">
        <v>2006</v>
      </c>
      <c r="B17" s="351">
        <v>16180</v>
      </c>
      <c r="C17" s="351">
        <v>8965</v>
      </c>
      <c r="D17" s="351">
        <v>2298</v>
      </c>
      <c r="E17" s="351">
        <v>2954</v>
      </c>
      <c r="F17" s="351">
        <v>1299</v>
      </c>
      <c r="G17" s="351">
        <v>1613</v>
      </c>
      <c r="H17" s="351">
        <v>580</v>
      </c>
      <c r="I17" s="351"/>
    </row>
    <row r="18" spans="1:9" ht="15.95" customHeight="1">
      <c r="A18" s="217">
        <v>2007</v>
      </c>
      <c r="B18" s="352">
        <v>16209</v>
      </c>
      <c r="C18" s="352">
        <v>9074</v>
      </c>
      <c r="D18" s="352">
        <v>2298</v>
      </c>
      <c r="E18" s="352">
        <v>2883</v>
      </c>
      <c r="F18" s="352">
        <v>1224</v>
      </c>
      <c r="G18" s="352">
        <v>1600</v>
      </c>
      <c r="H18" s="352">
        <v>780</v>
      </c>
      <c r="I18" s="352"/>
    </row>
    <row r="19" spans="1:9" ht="15.95" customHeight="1">
      <c r="A19" s="216">
        <v>2008</v>
      </c>
      <c r="B19" s="351">
        <v>16199</v>
      </c>
      <c r="C19" s="351">
        <v>8938</v>
      </c>
      <c r="D19" s="351">
        <v>2271</v>
      </c>
      <c r="E19" s="351">
        <v>2955</v>
      </c>
      <c r="F19" s="351">
        <v>1194</v>
      </c>
      <c r="G19" s="351">
        <v>1602</v>
      </c>
      <c r="H19" s="351">
        <v>1021</v>
      </c>
      <c r="I19" s="351"/>
    </row>
    <row r="20" spans="1:9" ht="15.95" customHeight="1">
      <c r="A20" s="217">
        <v>2009</v>
      </c>
      <c r="B20" s="352">
        <v>16203</v>
      </c>
      <c r="C20" s="352">
        <v>8938</v>
      </c>
      <c r="D20" s="352">
        <v>2271</v>
      </c>
      <c r="E20" s="352">
        <v>3531</v>
      </c>
      <c r="F20" s="352">
        <v>1199</v>
      </c>
      <c r="G20" s="352">
        <v>1603</v>
      </c>
      <c r="H20" s="352">
        <v>1560</v>
      </c>
      <c r="I20" s="352"/>
    </row>
    <row r="21" spans="1:9" ht="15.95" customHeight="1">
      <c r="A21" s="216">
        <v>2010</v>
      </c>
      <c r="B21" s="351">
        <v>16200</v>
      </c>
      <c r="C21" s="351">
        <v>9151</v>
      </c>
      <c r="D21" s="351">
        <v>1801</v>
      </c>
      <c r="E21" s="351">
        <v>3561</v>
      </c>
      <c r="F21" s="351">
        <v>1216</v>
      </c>
      <c r="G21" s="351">
        <v>1607</v>
      </c>
      <c r="H21" s="351">
        <v>2163</v>
      </c>
      <c r="I21" s="351"/>
    </row>
    <row r="22" spans="1:9" ht="15.95" customHeight="1">
      <c r="A22" s="217">
        <v>2011</v>
      </c>
      <c r="B22" s="352">
        <v>16197</v>
      </c>
      <c r="C22" s="352">
        <v>9363</v>
      </c>
      <c r="D22" s="352">
        <v>1623</v>
      </c>
      <c r="E22" s="352">
        <v>3551</v>
      </c>
      <c r="F22" s="352">
        <v>1240</v>
      </c>
      <c r="G22" s="352">
        <v>1574</v>
      </c>
      <c r="H22" s="352">
        <v>2899</v>
      </c>
      <c r="I22" s="352">
        <v>16</v>
      </c>
    </row>
    <row r="23" spans="1:9" ht="15.95" customHeight="1">
      <c r="A23" s="216">
        <v>2012</v>
      </c>
      <c r="B23" s="351">
        <v>16203</v>
      </c>
      <c r="C23" s="351">
        <v>9363</v>
      </c>
      <c r="D23" s="351">
        <v>1498</v>
      </c>
      <c r="E23" s="351">
        <v>3571</v>
      </c>
      <c r="F23" s="351">
        <v>1375</v>
      </c>
      <c r="G23" s="351">
        <v>1574</v>
      </c>
      <c r="H23" s="351">
        <v>3745</v>
      </c>
      <c r="I23" s="351">
        <v>24</v>
      </c>
    </row>
    <row r="24" spans="1:9" ht="15.95" customHeight="1"/>
    <row r="25" spans="1:9" ht="15.95" customHeight="1">
      <c r="A25" s="1" t="s">
        <v>357</v>
      </c>
    </row>
  </sheetData>
  <pageMargins left="0.70866141732283472" right="0.70866141732283472" top="0.74803149606299213" bottom="0.74803149606299213" header="0.31496062992125984" footer="0.31496062992125984"/>
  <pageSetup paperSize="9" scale="96" orientation="portrait" r:id="rId1"/>
  <headerFooter>
    <oddHeader>&amp;L&amp;G</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28"/>
  <sheetViews>
    <sheetView showGridLines="0" workbookViewId="0"/>
  </sheetViews>
  <sheetFormatPr defaultRowHeight="15"/>
  <cols>
    <col min="1" max="1" width="7.7109375" customWidth="1"/>
    <col min="2" max="2" width="14.7109375" customWidth="1"/>
    <col min="3" max="3" width="12.7109375" customWidth="1"/>
    <col min="4" max="4" width="16.7109375" customWidth="1"/>
    <col min="5" max="5" width="15.7109375" customWidth="1"/>
  </cols>
  <sheetData>
    <row r="3" spans="1:5" ht="15.75">
      <c r="A3" s="587" t="s">
        <v>257</v>
      </c>
    </row>
    <row r="4" spans="1:5" ht="15.75">
      <c r="A4" s="587" t="s">
        <v>252</v>
      </c>
    </row>
    <row r="6" spans="1:5" ht="26.25">
      <c r="A6" s="785"/>
      <c r="B6" s="774" t="s">
        <v>254</v>
      </c>
      <c r="C6" s="774" t="s">
        <v>255</v>
      </c>
      <c r="D6" s="774" t="s">
        <v>256</v>
      </c>
      <c r="E6" s="774" t="s">
        <v>253</v>
      </c>
    </row>
    <row r="7" spans="1:5">
      <c r="A7" s="818">
        <v>35065</v>
      </c>
      <c r="B7" s="786">
        <v>19.788999999999998</v>
      </c>
      <c r="C7" s="786">
        <v>26.302</v>
      </c>
      <c r="D7" s="786">
        <v>20.943999999999999</v>
      </c>
      <c r="E7" s="786">
        <v>26.001000000000001</v>
      </c>
    </row>
    <row r="8" spans="1:5">
      <c r="A8" s="819">
        <v>35096</v>
      </c>
      <c r="B8" s="787">
        <v>26.999000000000002</v>
      </c>
      <c r="C8" s="787">
        <v>26.302</v>
      </c>
      <c r="D8" s="787">
        <v>27.56</v>
      </c>
      <c r="E8" s="787">
        <v>26.000999999999998</v>
      </c>
    </row>
    <row r="9" spans="1:5">
      <c r="A9" s="818">
        <v>35125</v>
      </c>
      <c r="B9" s="786">
        <v>24.164999999999999</v>
      </c>
      <c r="C9" s="786">
        <v>26.302</v>
      </c>
      <c r="D9" s="786">
        <v>24.166</v>
      </c>
      <c r="E9" s="786">
        <v>26.000999999999998</v>
      </c>
    </row>
    <row r="10" spans="1:5">
      <c r="A10" s="819">
        <v>35156</v>
      </c>
      <c r="B10" s="787">
        <v>25.262</v>
      </c>
      <c r="C10" s="787">
        <v>26.302</v>
      </c>
      <c r="D10" s="787">
        <v>25.166</v>
      </c>
      <c r="E10" s="787">
        <v>26.000999999999998</v>
      </c>
    </row>
    <row r="11" spans="1:5">
      <c r="A11" s="818">
        <v>35186</v>
      </c>
      <c r="B11" s="786">
        <v>26.951000000000001</v>
      </c>
      <c r="C11" s="786">
        <v>26.302</v>
      </c>
      <c r="D11" s="786">
        <v>26.972000000000001</v>
      </c>
      <c r="E11" s="786">
        <v>26.000999999999998</v>
      </c>
    </row>
    <row r="12" spans="1:5">
      <c r="A12" s="819">
        <v>35217</v>
      </c>
      <c r="B12" s="787">
        <v>25.963000000000001</v>
      </c>
      <c r="C12" s="787">
        <v>26.302</v>
      </c>
      <c r="D12" s="787">
        <v>25.292999999999999</v>
      </c>
      <c r="E12" s="787">
        <v>26.000999999999998</v>
      </c>
    </row>
    <row r="13" spans="1:5">
      <c r="A13" s="818">
        <v>35247</v>
      </c>
      <c r="B13" s="786">
        <v>24.923999999999999</v>
      </c>
      <c r="C13" s="786">
        <v>26.302</v>
      </c>
      <c r="D13" s="786">
        <v>23.666</v>
      </c>
      <c r="E13" s="786">
        <v>26.000999999999998</v>
      </c>
    </row>
    <row r="14" spans="1:5">
      <c r="A14" s="819">
        <v>35278</v>
      </c>
      <c r="B14" s="787">
        <v>30.895999999999997</v>
      </c>
      <c r="C14" s="787">
        <v>26.302</v>
      </c>
      <c r="D14" s="787">
        <v>30.687999999999999</v>
      </c>
      <c r="E14" s="787">
        <v>26.000999999999998</v>
      </c>
    </row>
    <row r="15" spans="1:5">
      <c r="A15" s="818">
        <v>35309</v>
      </c>
      <c r="B15" s="786">
        <v>33.702999999999996</v>
      </c>
      <c r="C15" s="786">
        <v>26.302</v>
      </c>
      <c r="D15" s="786">
        <v>31.654000000000003</v>
      </c>
      <c r="E15" s="786">
        <v>26.000999999999998</v>
      </c>
    </row>
    <row r="16" spans="1:5">
      <c r="A16" s="819">
        <v>35339</v>
      </c>
      <c r="B16" s="787">
        <v>29.222000000000001</v>
      </c>
      <c r="C16" s="787">
        <v>26.302</v>
      </c>
      <c r="D16" s="787">
        <v>28.518999999999998</v>
      </c>
      <c r="E16" s="787">
        <v>26.000999999999998</v>
      </c>
    </row>
    <row r="17" spans="1:5">
      <c r="A17" s="818">
        <v>35370</v>
      </c>
      <c r="B17" s="786">
        <v>23.463000000000001</v>
      </c>
      <c r="C17" s="786">
        <v>26.302</v>
      </c>
      <c r="D17" s="786">
        <v>23.387999999999998</v>
      </c>
      <c r="E17" s="786">
        <v>26.000999999999998</v>
      </c>
    </row>
    <row r="18" spans="1:5">
      <c r="A18" s="819">
        <v>35400</v>
      </c>
      <c r="B18" s="787">
        <v>24.431000000000001</v>
      </c>
      <c r="C18" s="787">
        <v>26.302</v>
      </c>
      <c r="D18" s="787">
        <v>24.137</v>
      </c>
      <c r="E18" s="787">
        <v>26.000999999999998</v>
      </c>
    </row>
    <row r="19" spans="1:5">
      <c r="A19" s="818">
        <v>35431</v>
      </c>
      <c r="B19" s="786">
        <v>23.439</v>
      </c>
      <c r="C19" s="786">
        <v>14.595000000000001</v>
      </c>
      <c r="D19" s="786">
        <v>22.05</v>
      </c>
      <c r="E19" s="786">
        <v>14.377000000000001</v>
      </c>
    </row>
    <row r="20" spans="1:5">
      <c r="A20" s="819">
        <v>35462</v>
      </c>
      <c r="B20" s="787">
        <v>17.577000000000002</v>
      </c>
      <c r="C20" s="787">
        <v>14.595000000000001</v>
      </c>
      <c r="D20" s="787">
        <v>16.849</v>
      </c>
      <c r="E20" s="787">
        <v>14.377000000000001</v>
      </c>
    </row>
    <row r="21" spans="1:5">
      <c r="A21" s="818">
        <v>35490</v>
      </c>
      <c r="B21" s="786">
        <v>13.999000000000001</v>
      </c>
      <c r="C21" s="786">
        <v>14.595000000000001</v>
      </c>
      <c r="D21" s="786">
        <v>13.686000000000002</v>
      </c>
      <c r="E21" s="786">
        <v>14.377000000000001</v>
      </c>
    </row>
    <row r="22" spans="1:5">
      <c r="A22" s="819">
        <v>35521</v>
      </c>
      <c r="B22" s="787">
        <v>13.537000000000001</v>
      </c>
      <c r="C22" s="787">
        <v>14.595000000000001</v>
      </c>
      <c r="D22" s="787">
        <v>13.499000000000001</v>
      </c>
      <c r="E22" s="787">
        <v>14.377000000000001</v>
      </c>
    </row>
    <row r="23" spans="1:5">
      <c r="A23" s="818">
        <v>35551</v>
      </c>
      <c r="B23" s="786">
        <v>12.101000000000001</v>
      </c>
      <c r="C23" s="786">
        <v>14.595000000000001</v>
      </c>
      <c r="D23" s="786">
        <v>11.833</v>
      </c>
      <c r="E23" s="786">
        <v>14.377000000000001</v>
      </c>
    </row>
    <row r="24" spans="1:5">
      <c r="A24" s="819">
        <v>35582</v>
      </c>
      <c r="B24" s="787">
        <v>11.718</v>
      </c>
      <c r="C24" s="787">
        <v>14.595000000000001</v>
      </c>
      <c r="D24" s="787">
        <v>11.361000000000001</v>
      </c>
      <c r="E24" s="787">
        <v>14.377000000000001</v>
      </c>
    </row>
    <row r="25" spans="1:5">
      <c r="A25" s="818">
        <v>35612</v>
      </c>
      <c r="B25" s="786">
        <v>9.2230000000000008</v>
      </c>
      <c r="C25" s="786">
        <v>14.595000000000001</v>
      </c>
      <c r="D25" s="786">
        <v>8.8460000000000001</v>
      </c>
      <c r="E25" s="786">
        <v>14.377000000000001</v>
      </c>
    </row>
    <row r="26" spans="1:5">
      <c r="A26" s="819">
        <v>35643</v>
      </c>
      <c r="B26" s="787">
        <v>13.749000000000001</v>
      </c>
      <c r="C26" s="787">
        <v>14.595000000000001</v>
      </c>
      <c r="D26" s="787">
        <v>13.938999999999998</v>
      </c>
      <c r="E26" s="787">
        <v>14.377000000000001</v>
      </c>
    </row>
    <row r="27" spans="1:5">
      <c r="A27" s="818">
        <v>35674</v>
      </c>
      <c r="B27" s="786">
        <v>10.712999999999999</v>
      </c>
      <c r="C27" s="786">
        <v>14.595000000000001</v>
      </c>
      <c r="D27" s="786">
        <v>11.164999999999999</v>
      </c>
      <c r="E27" s="786">
        <v>14.377000000000001</v>
      </c>
    </row>
    <row r="28" spans="1:5">
      <c r="A28" s="819">
        <v>35704</v>
      </c>
      <c r="B28" s="787">
        <v>13.678999999999998</v>
      </c>
      <c r="C28" s="787">
        <v>14.595000000000001</v>
      </c>
      <c r="D28" s="787">
        <v>13.837999999999999</v>
      </c>
      <c r="E28" s="787">
        <v>14.377000000000001</v>
      </c>
    </row>
    <row r="29" spans="1:5">
      <c r="A29" s="818">
        <v>35735</v>
      </c>
      <c r="B29" s="786">
        <v>16.937000000000001</v>
      </c>
      <c r="C29" s="786">
        <v>14.595000000000001</v>
      </c>
      <c r="D29" s="786">
        <v>16.969000000000001</v>
      </c>
      <c r="E29" s="786">
        <v>14.377000000000001</v>
      </c>
    </row>
    <row r="30" spans="1:5">
      <c r="A30" s="819">
        <v>35765</v>
      </c>
      <c r="B30" s="787">
        <v>18.582000000000001</v>
      </c>
      <c r="C30" s="787">
        <v>14.595000000000001</v>
      </c>
      <c r="D30" s="787">
        <v>18.582000000000001</v>
      </c>
      <c r="E30" s="787">
        <v>14.377000000000001</v>
      </c>
    </row>
    <row r="31" spans="1:5">
      <c r="A31" s="818">
        <v>35796</v>
      </c>
      <c r="B31" s="786">
        <v>17.46</v>
      </c>
      <c r="C31" s="786">
        <v>12.268000000000001</v>
      </c>
      <c r="D31" s="786">
        <v>17.413999999999998</v>
      </c>
      <c r="E31" s="786">
        <v>12.048999999999999</v>
      </c>
    </row>
    <row r="32" spans="1:5">
      <c r="A32" s="819">
        <v>35827</v>
      </c>
      <c r="B32" s="787">
        <v>15.752000000000001</v>
      </c>
      <c r="C32" s="787">
        <v>12.268000000000001</v>
      </c>
      <c r="D32" s="787">
        <v>15.715</v>
      </c>
      <c r="E32" s="787">
        <v>12.048999999999999</v>
      </c>
    </row>
    <row r="33" spans="1:5">
      <c r="A33" s="818">
        <v>35855</v>
      </c>
      <c r="B33" s="786">
        <v>13.763999999999999</v>
      </c>
      <c r="C33" s="786">
        <v>12.268000000000001</v>
      </c>
      <c r="D33" s="786">
        <v>13.749000000000001</v>
      </c>
      <c r="E33" s="786">
        <v>12.048999999999999</v>
      </c>
    </row>
    <row r="34" spans="1:5">
      <c r="A34" s="819">
        <v>35886</v>
      </c>
      <c r="B34" s="787">
        <v>12.731</v>
      </c>
      <c r="C34" s="787">
        <v>12.268000000000001</v>
      </c>
      <c r="D34" s="787">
        <v>12.663</v>
      </c>
      <c r="E34" s="787">
        <v>12.048999999999999</v>
      </c>
    </row>
    <row r="35" spans="1:5">
      <c r="A35" s="818">
        <v>35916</v>
      </c>
      <c r="B35" s="786">
        <v>11.170999999999999</v>
      </c>
      <c r="C35" s="786">
        <v>12.268000000000001</v>
      </c>
      <c r="D35" s="786">
        <v>10.464</v>
      </c>
      <c r="E35" s="786">
        <v>12.048999999999999</v>
      </c>
    </row>
    <row r="36" spans="1:5">
      <c r="A36" s="819">
        <v>35947</v>
      </c>
      <c r="B36" s="787">
        <v>12.436</v>
      </c>
      <c r="C36" s="787">
        <v>12.268000000000001</v>
      </c>
      <c r="D36" s="787">
        <v>12.269</v>
      </c>
      <c r="E36" s="787">
        <v>12.048999999999999</v>
      </c>
    </row>
    <row r="37" spans="1:5">
      <c r="A37" s="818">
        <v>35977</v>
      </c>
      <c r="B37" s="786">
        <v>7.2239999999999993</v>
      </c>
      <c r="C37" s="786">
        <v>12.268000000000001</v>
      </c>
      <c r="D37" s="786">
        <v>6.9870000000000001</v>
      </c>
      <c r="E37" s="786">
        <v>12.048999999999999</v>
      </c>
    </row>
    <row r="38" spans="1:5">
      <c r="A38" s="819">
        <v>36008</v>
      </c>
      <c r="B38" s="787">
        <v>5.7380000000000004</v>
      </c>
      <c r="C38" s="787">
        <v>12.268000000000001</v>
      </c>
      <c r="D38" s="787">
        <v>6.6260000000000003</v>
      </c>
      <c r="E38" s="787">
        <v>12.048999999999999</v>
      </c>
    </row>
    <row r="39" spans="1:5">
      <c r="A39" s="818">
        <v>36039</v>
      </c>
      <c r="B39" s="786">
        <v>8.4379999999999988</v>
      </c>
      <c r="C39" s="786">
        <v>12.268000000000001</v>
      </c>
      <c r="D39" s="786">
        <v>8.4340000000000011</v>
      </c>
      <c r="E39" s="786">
        <v>12.048999999999999</v>
      </c>
    </row>
    <row r="40" spans="1:5">
      <c r="A40" s="819">
        <v>36069</v>
      </c>
      <c r="B40" s="787">
        <v>11.437999999999999</v>
      </c>
      <c r="C40" s="787">
        <v>12.268000000000001</v>
      </c>
      <c r="D40" s="787">
        <v>11.221</v>
      </c>
      <c r="E40" s="787">
        <v>12.048999999999999</v>
      </c>
    </row>
    <row r="41" spans="1:5">
      <c r="A41" s="818">
        <v>36100</v>
      </c>
      <c r="B41" s="786">
        <v>15.349</v>
      </c>
      <c r="C41" s="786">
        <v>12.268000000000001</v>
      </c>
      <c r="D41" s="786">
        <v>14.411000000000001</v>
      </c>
      <c r="E41" s="786">
        <v>12.048999999999999</v>
      </c>
    </row>
    <row r="42" spans="1:5">
      <c r="A42" s="819">
        <v>36130</v>
      </c>
      <c r="B42" s="787">
        <v>16.045999999999999</v>
      </c>
      <c r="C42" s="787">
        <v>12.268000000000001</v>
      </c>
      <c r="D42" s="787">
        <v>14.981999999999999</v>
      </c>
      <c r="E42" s="787">
        <v>12.048999999999999</v>
      </c>
    </row>
    <row r="43" spans="1:5">
      <c r="A43" s="818">
        <v>36161</v>
      </c>
      <c r="B43" s="786">
        <v>14.521000000000001</v>
      </c>
      <c r="C43" s="786">
        <v>11.84</v>
      </c>
      <c r="D43" s="786">
        <v>14.26</v>
      </c>
      <c r="E43" s="786">
        <v>11.942</v>
      </c>
    </row>
    <row r="44" spans="1:5">
      <c r="A44" s="819">
        <v>36192</v>
      </c>
      <c r="B44" s="787">
        <v>13.036000000000001</v>
      </c>
      <c r="C44" s="787">
        <v>11.84</v>
      </c>
      <c r="D44" s="787">
        <v>13.038999999999998</v>
      </c>
      <c r="E44" s="787">
        <v>11.942</v>
      </c>
    </row>
    <row r="45" spans="1:5">
      <c r="A45" s="818">
        <v>36220</v>
      </c>
      <c r="B45" s="786">
        <v>11.055</v>
      </c>
      <c r="C45" s="786">
        <v>11.84</v>
      </c>
      <c r="D45" s="786">
        <v>10.876999999999999</v>
      </c>
      <c r="E45" s="786">
        <v>11.942</v>
      </c>
    </row>
    <row r="46" spans="1:5">
      <c r="A46" s="819">
        <v>36251</v>
      </c>
      <c r="B46" s="787">
        <v>9.4030000000000005</v>
      </c>
      <c r="C46" s="787">
        <v>11.84</v>
      </c>
      <c r="D46" s="787">
        <v>8.8670000000000009</v>
      </c>
      <c r="E46" s="787">
        <v>11.942</v>
      </c>
    </row>
    <row r="47" spans="1:5">
      <c r="A47" s="818">
        <v>36281</v>
      </c>
      <c r="B47" s="786">
        <v>10.132999999999999</v>
      </c>
      <c r="C47" s="786">
        <v>11.84</v>
      </c>
      <c r="D47" s="786">
        <v>9.5120000000000005</v>
      </c>
      <c r="E47" s="786">
        <v>11.942</v>
      </c>
    </row>
    <row r="48" spans="1:5">
      <c r="A48" s="819">
        <v>36312</v>
      </c>
      <c r="B48" s="787">
        <v>8.854000000000001</v>
      </c>
      <c r="C48" s="787">
        <v>11.84</v>
      </c>
      <c r="D48" s="787">
        <v>9.2159999999999993</v>
      </c>
      <c r="E48" s="787">
        <v>11.942</v>
      </c>
    </row>
    <row r="49" spans="1:5">
      <c r="A49" s="818">
        <v>36342</v>
      </c>
      <c r="B49" s="786">
        <v>7.2819999999999991</v>
      </c>
      <c r="C49" s="786">
        <v>11.84</v>
      </c>
      <c r="D49" s="786">
        <v>8.49</v>
      </c>
      <c r="E49" s="786">
        <v>11.942</v>
      </c>
    </row>
    <row r="50" spans="1:5">
      <c r="A50" s="819">
        <v>36373</v>
      </c>
      <c r="B50" s="787">
        <v>11.668000000000001</v>
      </c>
      <c r="C50" s="787">
        <v>11.84</v>
      </c>
      <c r="D50" s="787">
        <v>12.541</v>
      </c>
      <c r="E50" s="787">
        <v>11.942</v>
      </c>
    </row>
    <row r="51" spans="1:5">
      <c r="A51" s="818">
        <v>36404</v>
      </c>
      <c r="B51" s="786">
        <v>13.895</v>
      </c>
      <c r="C51" s="786">
        <v>11.84</v>
      </c>
      <c r="D51" s="786">
        <v>14.196000000000002</v>
      </c>
      <c r="E51" s="786">
        <v>11.942</v>
      </c>
    </row>
    <row r="52" spans="1:5">
      <c r="A52" s="819">
        <v>36434</v>
      </c>
      <c r="B52" s="787">
        <v>14.162000000000001</v>
      </c>
      <c r="C52" s="787">
        <v>11.84</v>
      </c>
      <c r="D52" s="787">
        <v>14.099</v>
      </c>
      <c r="E52" s="787">
        <v>11.942</v>
      </c>
    </row>
    <row r="53" spans="1:5">
      <c r="A53" s="818">
        <v>36465</v>
      </c>
      <c r="B53" s="786">
        <v>13.234999999999999</v>
      </c>
      <c r="C53" s="786">
        <v>11.84</v>
      </c>
      <c r="D53" s="786">
        <v>13.236000000000001</v>
      </c>
      <c r="E53" s="786">
        <v>11.942</v>
      </c>
    </row>
    <row r="54" spans="1:5">
      <c r="A54" s="819">
        <v>36495</v>
      </c>
      <c r="B54" s="787">
        <v>14.882</v>
      </c>
      <c r="C54" s="787">
        <v>11.84</v>
      </c>
      <c r="D54" s="787">
        <v>14.997999999999999</v>
      </c>
      <c r="E54" s="787">
        <v>11.942</v>
      </c>
    </row>
    <row r="55" spans="1:5">
      <c r="A55" s="818">
        <v>36526</v>
      </c>
      <c r="B55" s="786">
        <v>13.931000000000001</v>
      </c>
      <c r="C55" s="786">
        <v>10.79</v>
      </c>
      <c r="D55" s="786">
        <v>16.042999999999999</v>
      </c>
      <c r="E55" s="786">
        <v>12.042</v>
      </c>
    </row>
    <row r="56" spans="1:5">
      <c r="A56" s="819">
        <v>36557</v>
      </c>
      <c r="B56" s="787">
        <v>10.972</v>
      </c>
      <c r="C56" s="787">
        <v>10.79</v>
      </c>
      <c r="D56" s="787">
        <v>10.993</v>
      </c>
      <c r="E56" s="787">
        <v>12.042</v>
      </c>
    </row>
    <row r="57" spans="1:5">
      <c r="A57" s="818">
        <v>36586</v>
      </c>
      <c r="B57" s="786">
        <v>9.8810000000000002</v>
      </c>
      <c r="C57" s="786">
        <v>10.79</v>
      </c>
      <c r="D57" s="786">
        <v>10.337</v>
      </c>
      <c r="E57" s="786">
        <v>12.042</v>
      </c>
    </row>
    <row r="58" spans="1:5">
      <c r="A58" s="819">
        <v>36617</v>
      </c>
      <c r="B58" s="787">
        <v>10.589</v>
      </c>
      <c r="C58" s="787">
        <v>10.79</v>
      </c>
      <c r="D58" s="787">
        <v>10.757</v>
      </c>
      <c r="E58" s="787">
        <v>12.042</v>
      </c>
    </row>
    <row r="59" spans="1:5">
      <c r="A59" s="818">
        <v>36647</v>
      </c>
      <c r="B59" s="786">
        <v>7.8330000000000002</v>
      </c>
      <c r="C59" s="786">
        <v>10.79</v>
      </c>
      <c r="D59" s="786">
        <v>11.751999999999999</v>
      </c>
      <c r="E59" s="786">
        <v>12.042</v>
      </c>
    </row>
    <row r="60" spans="1:5">
      <c r="A60" s="819">
        <v>36678</v>
      </c>
      <c r="B60" s="787">
        <v>8.67</v>
      </c>
      <c r="C60" s="787">
        <v>10.79</v>
      </c>
      <c r="D60" s="787">
        <v>10.491</v>
      </c>
      <c r="E60" s="787">
        <v>12.042</v>
      </c>
    </row>
    <row r="61" spans="1:5">
      <c r="A61" s="818">
        <v>36708</v>
      </c>
      <c r="B61" s="786">
        <v>5.3390000000000004</v>
      </c>
      <c r="C61" s="786">
        <v>10.79</v>
      </c>
      <c r="D61" s="786">
        <v>6.645999999999999</v>
      </c>
      <c r="E61" s="786">
        <v>12.042</v>
      </c>
    </row>
    <row r="62" spans="1:5">
      <c r="A62" s="819">
        <v>36739</v>
      </c>
      <c r="B62" s="787">
        <v>8.2100000000000009</v>
      </c>
      <c r="C62" s="787">
        <v>10.79</v>
      </c>
      <c r="D62" s="787">
        <v>9.8330000000000002</v>
      </c>
      <c r="E62" s="787">
        <v>12.042</v>
      </c>
    </row>
    <row r="63" spans="1:5">
      <c r="A63" s="818">
        <v>36770</v>
      </c>
      <c r="B63" s="786">
        <v>11.918000000000001</v>
      </c>
      <c r="C63" s="786">
        <v>10.79</v>
      </c>
      <c r="D63" s="786">
        <v>13.931000000000001</v>
      </c>
      <c r="E63" s="786">
        <v>12.042</v>
      </c>
    </row>
    <row r="64" spans="1:5">
      <c r="A64" s="819">
        <v>36800</v>
      </c>
      <c r="B64" s="787">
        <v>13.138</v>
      </c>
      <c r="C64" s="787">
        <v>10.79</v>
      </c>
      <c r="D64" s="787">
        <v>13.825999999999999</v>
      </c>
      <c r="E64" s="787">
        <v>12.042</v>
      </c>
    </row>
    <row r="65" spans="1:5">
      <c r="A65" s="818">
        <v>36831</v>
      </c>
      <c r="B65" s="786">
        <v>14.452999999999999</v>
      </c>
      <c r="C65" s="786">
        <v>10.79</v>
      </c>
      <c r="D65" s="786">
        <v>14.824999999999999</v>
      </c>
      <c r="E65" s="786">
        <v>12.042</v>
      </c>
    </row>
    <row r="66" spans="1:5">
      <c r="A66" s="819">
        <v>36861</v>
      </c>
      <c r="B66" s="787">
        <v>14.69</v>
      </c>
      <c r="C66" s="787">
        <v>10.79</v>
      </c>
      <c r="D66" s="787">
        <v>15.055</v>
      </c>
      <c r="E66" s="787">
        <v>12.042</v>
      </c>
    </row>
    <row r="67" spans="1:5">
      <c r="A67" s="818">
        <v>36892</v>
      </c>
      <c r="B67" s="786">
        <v>18.187000000000001</v>
      </c>
      <c r="C67" s="786">
        <v>21.362000000000002</v>
      </c>
      <c r="D67" s="786">
        <v>18.196999999999999</v>
      </c>
      <c r="E67" s="786">
        <v>21.093</v>
      </c>
    </row>
    <row r="68" spans="1:5">
      <c r="A68" s="819">
        <v>36923</v>
      </c>
      <c r="B68" s="787">
        <v>24.234000000000002</v>
      </c>
      <c r="C68" s="787">
        <v>21.362000000000002</v>
      </c>
      <c r="D68" s="787">
        <v>24.295999999999999</v>
      </c>
      <c r="E68" s="787">
        <v>21.093</v>
      </c>
    </row>
    <row r="69" spans="1:5">
      <c r="A69" s="818">
        <v>36951</v>
      </c>
      <c r="B69" s="786">
        <v>23.577999999999999</v>
      </c>
      <c r="C69" s="786">
        <v>21.362000000000002</v>
      </c>
      <c r="D69" s="786">
        <v>23.521000000000001</v>
      </c>
      <c r="E69" s="786">
        <v>21.093</v>
      </c>
    </row>
    <row r="70" spans="1:5">
      <c r="A70" s="819">
        <v>36982</v>
      </c>
      <c r="B70" s="787">
        <v>24.067</v>
      </c>
      <c r="C70" s="787">
        <v>21.362000000000002</v>
      </c>
      <c r="D70" s="787">
        <v>23.972999999999999</v>
      </c>
      <c r="E70" s="787">
        <v>21.093</v>
      </c>
    </row>
    <row r="71" spans="1:5">
      <c r="A71" s="818">
        <v>37012</v>
      </c>
      <c r="B71" s="786">
        <v>21.783000000000001</v>
      </c>
      <c r="C71" s="786">
        <v>21.362000000000002</v>
      </c>
      <c r="D71" s="786">
        <v>19.687999999999999</v>
      </c>
      <c r="E71" s="786">
        <v>21.093</v>
      </c>
    </row>
    <row r="72" spans="1:5">
      <c r="A72" s="819">
        <v>37043</v>
      </c>
      <c r="B72" s="787">
        <v>23.243000000000002</v>
      </c>
      <c r="C72" s="787">
        <v>21.362000000000002</v>
      </c>
      <c r="D72" s="787">
        <v>23.196999999999999</v>
      </c>
      <c r="E72" s="787">
        <v>21.093</v>
      </c>
    </row>
    <row r="73" spans="1:5">
      <c r="A73" s="818">
        <v>37073</v>
      </c>
      <c r="B73" s="786">
        <v>20.92</v>
      </c>
      <c r="C73" s="786">
        <v>21.362000000000002</v>
      </c>
      <c r="D73" s="786">
        <v>20.634</v>
      </c>
      <c r="E73" s="786">
        <v>21.093</v>
      </c>
    </row>
    <row r="74" spans="1:5">
      <c r="A74" s="819">
        <v>37104</v>
      </c>
      <c r="B74" s="787">
        <v>19.827000000000002</v>
      </c>
      <c r="C74" s="787">
        <v>21.362000000000002</v>
      </c>
      <c r="D74" s="787">
        <v>19.619</v>
      </c>
      <c r="E74" s="787">
        <v>21.093</v>
      </c>
    </row>
    <row r="75" spans="1:5">
      <c r="A75" s="818">
        <v>37135</v>
      </c>
      <c r="B75" s="786">
        <v>20.166</v>
      </c>
      <c r="C75" s="786">
        <v>21.362000000000002</v>
      </c>
      <c r="D75" s="786">
        <v>18.677</v>
      </c>
      <c r="E75" s="786">
        <v>21.093</v>
      </c>
    </row>
    <row r="76" spans="1:5">
      <c r="A76" s="819">
        <v>37165</v>
      </c>
      <c r="B76" s="787">
        <v>18.27</v>
      </c>
      <c r="C76" s="787">
        <v>21.362000000000002</v>
      </c>
      <c r="D76" s="787">
        <v>18.062000000000001</v>
      </c>
      <c r="E76" s="787">
        <v>21.093</v>
      </c>
    </row>
    <row r="77" spans="1:5">
      <c r="A77" s="818">
        <v>37196</v>
      </c>
      <c r="B77" s="786">
        <v>20.143000000000001</v>
      </c>
      <c r="C77" s="786">
        <v>21.362000000000002</v>
      </c>
      <c r="D77" s="786">
        <v>20.309000000000001</v>
      </c>
      <c r="E77" s="786">
        <v>21.093</v>
      </c>
    </row>
    <row r="78" spans="1:5">
      <c r="A78" s="819">
        <v>37226</v>
      </c>
      <c r="B78" s="787">
        <v>22.277999999999999</v>
      </c>
      <c r="C78" s="787">
        <v>21.362000000000002</v>
      </c>
      <c r="D78" s="787">
        <v>23.324000000000002</v>
      </c>
      <c r="E78" s="787">
        <v>21.093</v>
      </c>
    </row>
    <row r="79" spans="1:5">
      <c r="A79" s="818">
        <v>37257</v>
      </c>
      <c r="B79" s="786">
        <v>22.610963709677435</v>
      </c>
      <c r="C79" s="786">
        <v>24.590240867580011</v>
      </c>
      <c r="D79" s="786">
        <v>22.939845430107528</v>
      </c>
      <c r="E79" s="786">
        <v>25.235487442922473</v>
      </c>
    </row>
    <row r="80" spans="1:5">
      <c r="A80" s="819">
        <v>37288</v>
      </c>
      <c r="B80" s="787">
        <v>18.639598214285705</v>
      </c>
      <c r="C80" s="787">
        <v>24.590240867580011</v>
      </c>
      <c r="D80" s="787">
        <v>18.735683035714292</v>
      </c>
      <c r="E80" s="787">
        <v>25.235487442922473</v>
      </c>
    </row>
    <row r="81" spans="1:5">
      <c r="A81" s="818">
        <v>37316</v>
      </c>
      <c r="B81" s="786">
        <v>16.840710632570637</v>
      </c>
      <c r="C81" s="786">
        <v>24.590240867580011</v>
      </c>
      <c r="D81" s="786">
        <v>16.860235531628518</v>
      </c>
      <c r="E81" s="786">
        <v>25.235487442922473</v>
      </c>
    </row>
    <row r="82" spans="1:5">
      <c r="A82" s="819">
        <v>37347</v>
      </c>
      <c r="B82" s="787">
        <v>15.851616666666661</v>
      </c>
      <c r="C82" s="787">
        <v>24.590240867580011</v>
      </c>
      <c r="D82" s="787">
        <v>15.854244444444433</v>
      </c>
      <c r="E82" s="787">
        <v>25.235487442922473</v>
      </c>
    </row>
    <row r="83" spans="1:5">
      <c r="A83" s="818">
        <v>37377</v>
      </c>
      <c r="B83" s="786">
        <v>14.08311559139786</v>
      </c>
      <c r="C83" s="786">
        <v>24.590240867580011</v>
      </c>
      <c r="D83" s="786">
        <v>14.535721774193551</v>
      </c>
      <c r="E83" s="786">
        <v>25.235487442922473</v>
      </c>
    </row>
    <row r="84" spans="1:5">
      <c r="A84" s="819">
        <v>37408</v>
      </c>
      <c r="B84" s="787">
        <v>14.974127777777801</v>
      </c>
      <c r="C84" s="787">
        <v>24.590240867580011</v>
      </c>
      <c r="D84" s="787">
        <v>18.078116666666666</v>
      </c>
      <c r="E84" s="787">
        <v>25.235487442922473</v>
      </c>
    </row>
    <row r="85" spans="1:5">
      <c r="A85" s="818">
        <v>37438</v>
      </c>
      <c r="B85" s="786">
        <v>14.497874999999999</v>
      </c>
      <c r="C85" s="786">
        <v>24.590240867580011</v>
      </c>
      <c r="D85" s="786">
        <v>15.737110215053772</v>
      </c>
      <c r="E85" s="786">
        <v>25.235487442922473</v>
      </c>
    </row>
    <row r="86" spans="1:5">
      <c r="A86" s="819">
        <v>37469</v>
      </c>
      <c r="B86" s="787">
        <v>18.736151881720453</v>
      </c>
      <c r="C86" s="787">
        <v>24.590240867580011</v>
      </c>
      <c r="D86" s="787">
        <v>20.805142473118309</v>
      </c>
      <c r="E86" s="787">
        <v>25.235487442922473</v>
      </c>
    </row>
    <row r="87" spans="1:5">
      <c r="A87" s="818">
        <v>37500</v>
      </c>
      <c r="B87" s="786">
        <v>22.577911111111085</v>
      </c>
      <c r="C87" s="786">
        <v>24.590240867580011</v>
      </c>
      <c r="D87" s="786">
        <v>23.646237499999991</v>
      </c>
      <c r="E87" s="786">
        <v>25.235487442922473</v>
      </c>
    </row>
    <row r="88" spans="1:5">
      <c r="A88" s="819">
        <v>37530</v>
      </c>
      <c r="B88" s="787">
        <v>28.52251409395971</v>
      </c>
      <c r="C88" s="787">
        <v>24.590240867580011</v>
      </c>
      <c r="D88" s="787">
        <v>28.784726174496605</v>
      </c>
      <c r="E88" s="787">
        <v>25.235487442922473</v>
      </c>
    </row>
    <row r="89" spans="1:5">
      <c r="A89" s="818">
        <v>37561</v>
      </c>
      <c r="B89" s="786">
        <v>39.212172222222179</v>
      </c>
      <c r="C89" s="786">
        <v>24.590240867580011</v>
      </c>
      <c r="D89" s="786">
        <v>39.24131527777773</v>
      </c>
      <c r="E89" s="786">
        <v>25.235487442922473</v>
      </c>
    </row>
    <row r="90" spans="1:5">
      <c r="A90" s="819">
        <v>37591</v>
      </c>
      <c r="B90" s="787">
        <v>67.759236559139794</v>
      </c>
      <c r="C90" s="787">
        <v>24.590240867580011</v>
      </c>
      <c r="D90" s="787">
        <v>66.829461021505409</v>
      </c>
      <c r="E90" s="787">
        <v>25.235487442922473</v>
      </c>
    </row>
    <row r="91" spans="1:5">
      <c r="A91" s="818">
        <v>37622</v>
      </c>
      <c r="B91" s="786">
        <v>65.604465053763477</v>
      </c>
      <c r="C91" s="786">
        <v>33.486159474885746</v>
      </c>
      <c r="D91" s="786">
        <v>64.345744623655989</v>
      </c>
      <c r="E91" s="786">
        <v>33.299083789954182</v>
      </c>
    </row>
    <row r="92" spans="1:5">
      <c r="A92" s="819">
        <v>37653</v>
      </c>
      <c r="B92" s="787">
        <v>44.167177083333343</v>
      </c>
      <c r="C92" s="787">
        <v>33.486159474885746</v>
      </c>
      <c r="D92" s="787">
        <v>44.097244047619064</v>
      </c>
      <c r="E92" s="787">
        <v>33.299083789954182</v>
      </c>
    </row>
    <row r="93" spans="1:5">
      <c r="A93" s="818">
        <v>37681</v>
      </c>
      <c r="B93" s="786">
        <v>36.416051144010723</v>
      </c>
      <c r="C93" s="786">
        <v>33.486159474885746</v>
      </c>
      <c r="D93" s="786">
        <v>35.482211305518192</v>
      </c>
      <c r="E93" s="786">
        <v>33.299083789954182</v>
      </c>
    </row>
    <row r="94" spans="1:5">
      <c r="A94" s="819">
        <v>37712</v>
      </c>
      <c r="B94" s="787">
        <v>28.890844444444419</v>
      </c>
      <c r="C94" s="787">
        <v>33.486159474885746</v>
      </c>
      <c r="D94" s="787">
        <v>27.579786111111105</v>
      </c>
      <c r="E94" s="787">
        <v>33.299083789954182</v>
      </c>
    </row>
    <row r="95" spans="1:5">
      <c r="A95" s="818">
        <v>37742</v>
      </c>
      <c r="B95" s="786">
        <v>27.015022849462355</v>
      </c>
      <c r="C95" s="786">
        <v>33.486159474885746</v>
      </c>
      <c r="D95" s="786">
        <v>26.974120967741946</v>
      </c>
      <c r="E95" s="786">
        <v>33.299083789954182</v>
      </c>
    </row>
    <row r="96" spans="1:5">
      <c r="A96" s="819">
        <v>37773</v>
      </c>
      <c r="B96" s="787">
        <v>22.603236111111098</v>
      </c>
      <c r="C96" s="787">
        <v>33.486159474885746</v>
      </c>
      <c r="D96" s="787">
        <v>24.306976388888867</v>
      </c>
      <c r="E96" s="787">
        <v>33.299083789954182</v>
      </c>
    </row>
    <row r="97" spans="1:5">
      <c r="A97" s="818">
        <v>37803</v>
      </c>
      <c r="B97" s="786">
        <v>25.419145161290345</v>
      </c>
      <c r="C97" s="786">
        <v>33.486159474885746</v>
      </c>
      <c r="D97" s="786">
        <v>25.883209677419377</v>
      </c>
      <c r="E97" s="786">
        <v>33.299083789954182</v>
      </c>
    </row>
    <row r="98" spans="1:5">
      <c r="A98" s="819">
        <v>37834</v>
      </c>
      <c r="B98" s="787">
        <v>30.485241935483877</v>
      </c>
      <c r="C98" s="787">
        <v>33.486159474885746</v>
      </c>
      <c r="D98" s="787">
        <v>30.75842607526878</v>
      </c>
      <c r="E98" s="787">
        <v>33.299083789954182</v>
      </c>
    </row>
    <row r="99" spans="1:5">
      <c r="A99" s="818">
        <v>37865</v>
      </c>
      <c r="B99" s="786">
        <v>29.331613888888871</v>
      </c>
      <c r="C99" s="786">
        <v>33.486159474885746</v>
      </c>
      <c r="D99" s="786">
        <v>29.724776388888905</v>
      </c>
      <c r="E99" s="786">
        <v>33.299083789954182</v>
      </c>
    </row>
    <row r="100" spans="1:5">
      <c r="A100" s="819">
        <v>37895</v>
      </c>
      <c r="B100" s="787">
        <v>31.638649664429572</v>
      </c>
      <c r="C100" s="787">
        <v>33.486159474885746</v>
      </c>
      <c r="D100" s="787">
        <v>32.215013422818792</v>
      </c>
      <c r="E100" s="787">
        <v>33.299083789954182</v>
      </c>
    </row>
    <row r="101" spans="1:5">
      <c r="A101" s="818">
        <v>37926</v>
      </c>
      <c r="B101" s="786">
        <v>32.61553472222225</v>
      </c>
      <c r="C101" s="786">
        <v>33.486159474885746</v>
      </c>
      <c r="D101" s="786">
        <v>32.104741666666662</v>
      </c>
      <c r="E101" s="786">
        <v>33.299083789954182</v>
      </c>
    </row>
    <row r="102" spans="1:5">
      <c r="A102" s="819">
        <v>37956</v>
      </c>
      <c r="B102" s="787">
        <v>28.025599462365619</v>
      </c>
      <c r="C102" s="787">
        <v>33.486159474885746</v>
      </c>
      <c r="D102" s="787">
        <v>26.537740591397881</v>
      </c>
      <c r="E102" s="787">
        <v>33.299083789954182</v>
      </c>
    </row>
    <row r="103" spans="1:5">
      <c r="A103" s="818">
        <v>37987</v>
      </c>
      <c r="B103" s="786">
        <v>26.514880376344099</v>
      </c>
      <c r="C103" s="786">
        <v>26.394254098360602</v>
      </c>
      <c r="D103" s="786">
        <v>26.302017473118301</v>
      </c>
      <c r="E103" s="786">
        <v>25.6285524817851</v>
      </c>
    </row>
    <row r="104" spans="1:5">
      <c r="A104" s="819">
        <v>38018</v>
      </c>
      <c r="B104" s="787">
        <v>25.2390043103448</v>
      </c>
      <c r="C104" s="787">
        <v>26.394254098360602</v>
      </c>
      <c r="D104" s="787">
        <v>25.082913793103501</v>
      </c>
      <c r="E104" s="787">
        <v>25.6285524817851</v>
      </c>
    </row>
    <row r="105" spans="1:5">
      <c r="A105" s="818">
        <v>38047</v>
      </c>
      <c r="B105" s="786">
        <v>26.944020188425299</v>
      </c>
      <c r="C105" s="786">
        <v>26.394254098360602</v>
      </c>
      <c r="D105" s="786">
        <v>26.3589044414536</v>
      </c>
      <c r="E105" s="786">
        <v>25.6285524817851</v>
      </c>
    </row>
    <row r="106" spans="1:5">
      <c r="A106" s="819">
        <v>38078</v>
      </c>
      <c r="B106" s="787">
        <v>26.387111111111199</v>
      </c>
      <c r="C106" s="787">
        <v>26.394254098360602</v>
      </c>
      <c r="D106" s="787">
        <v>24.351908333333402</v>
      </c>
      <c r="E106" s="787">
        <v>25.6285524817851</v>
      </c>
    </row>
    <row r="107" spans="1:5">
      <c r="A107" s="818">
        <v>38108</v>
      </c>
      <c r="B107" s="786">
        <v>25.45285349462366</v>
      </c>
      <c r="C107" s="786">
        <v>26.394254098360602</v>
      </c>
      <c r="D107" s="786">
        <v>24.714778225806448</v>
      </c>
      <c r="E107" s="786">
        <v>25.6285524817851</v>
      </c>
    </row>
    <row r="108" spans="1:5">
      <c r="A108" s="819">
        <v>38139</v>
      </c>
      <c r="B108" s="787">
        <v>29.27753194444448</v>
      </c>
      <c r="C108" s="787">
        <v>26.394254098360602</v>
      </c>
      <c r="D108" s="787">
        <v>29.042166666666681</v>
      </c>
      <c r="E108" s="787">
        <v>25.6285524817851</v>
      </c>
    </row>
    <row r="109" spans="1:5">
      <c r="A109" s="818">
        <v>38169</v>
      </c>
      <c r="B109" s="786">
        <v>25.879008064516103</v>
      </c>
      <c r="C109" s="786">
        <v>26.394254098360602</v>
      </c>
      <c r="D109" s="786">
        <v>23.843684139784962</v>
      </c>
      <c r="E109" s="786">
        <v>25.6285524817851</v>
      </c>
    </row>
    <row r="110" spans="1:5">
      <c r="A110" s="819">
        <v>38200</v>
      </c>
      <c r="B110" s="787">
        <v>29.995498655914009</v>
      </c>
      <c r="C110" s="787">
        <v>26.394254098360602</v>
      </c>
      <c r="D110" s="787">
        <v>29.889868279569903</v>
      </c>
      <c r="E110" s="787">
        <v>25.6285524817851</v>
      </c>
    </row>
    <row r="111" spans="1:5">
      <c r="A111" s="818">
        <v>38231</v>
      </c>
      <c r="B111" s="786">
        <v>26.344741666666675</v>
      </c>
      <c r="C111" s="786">
        <v>26.394254098360602</v>
      </c>
      <c r="D111" s="786">
        <v>25.834084722222201</v>
      </c>
      <c r="E111" s="786">
        <v>25.6285524817851</v>
      </c>
    </row>
    <row r="112" spans="1:5">
      <c r="A112" s="819">
        <v>38261</v>
      </c>
      <c r="B112" s="787">
        <v>25.148249664429535</v>
      </c>
      <c r="C112" s="787">
        <v>26.394254098360602</v>
      </c>
      <c r="D112" s="787">
        <v>23.905044295301987</v>
      </c>
      <c r="E112" s="787">
        <v>25.6285524817851</v>
      </c>
    </row>
    <row r="113" spans="1:5">
      <c r="A113" s="818">
        <v>38292</v>
      </c>
      <c r="B113" s="786">
        <v>26.276401388888861</v>
      </c>
      <c r="C113" s="786">
        <v>26.394254098360602</v>
      </c>
      <c r="D113" s="786">
        <v>25.341184722222199</v>
      </c>
      <c r="E113" s="786">
        <v>25.6285524817851</v>
      </c>
    </row>
    <row r="114" spans="1:5">
      <c r="A114" s="819">
        <v>38322</v>
      </c>
      <c r="B114" s="787">
        <v>23.287009408602142</v>
      </c>
      <c r="C114" s="787">
        <v>26.394254098360602</v>
      </c>
      <c r="D114" s="787">
        <v>22.910465053763446</v>
      </c>
      <c r="E114" s="787">
        <v>25.6285524817851</v>
      </c>
    </row>
    <row r="115" spans="1:5">
      <c r="A115" s="818">
        <v>38353</v>
      </c>
      <c r="B115" s="786">
        <v>20.819307795698922</v>
      </c>
      <c r="C115" s="786">
        <v>27.245999999999999</v>
      </c>
      <c r="D115" s="786">
        <v>20.967721774193539</v>
      </c>
      <c r="E115" s="786">
        <v>27.644960000000001</v>
      </c>
    </row>
    <row r="116" spans="1:5">
      <c r="A116" s="819">
        <v>38384</v>
      </c>
      <c r="B116" s="787">
        <v>22.81482738095238</v>
      </c>
      <c r="C116" s="787">
        <v>27.245999999999999</v>
      </c>
      <c r="D116" s="787">
        <v>23.088055059523825</v>
      </c>
      <c r="E116" s="787">
        <v>27.644960000000001</v>
      </c>
    </row>
    <row r="117" spans="1:5">
      <c r="A117" s="818">
        <v>38412</v>
      </c>
      <c r="B117" s="786">
        <v>26.765118438761778</v>
      </c>
      <c r="C117" s="786">
        <v>27.245999999999999</v>
      </c>
      <c r="D117" s="786">
        <v>28.028277254374178</v>
      </c>
      <c r="E117" s="786">
        <v>27.644960000000001</v>
      </c>
    </row>
    <row r="118" spans="1:5">
      <c r="A118" s="819">
        <v>38443</v>
      </c>
      <c r="B118" s="787">
        <v>28.159188888888877</v>
      </c>
      <c r="C118" s="787">
        <v>27.245999999999999</v>
      </c>
      <c r="D118" s="787">
        <v>28.307969444444439</v>
      </c>
      <c r="E118" s="787">
        <v>27.644960000000001</v>
      </c>
    </row>
    <row r="119" spans="1:5">
      <c r="A119" s="818">
        <v>38473</v>
      </c>
      <c r="B119" s="786">
        <v>28.402924731182829</v>
      </c>
      <c r="C119" s="786">
        <v>27.245999999999999</v>
      </c>
      <c r="D119" s="786">
        <v>28.81928360215058</v>
      </c>
      <c r="E119" s="786">
        <v>27.644960000000001</v>
      </c>
    </row>
    <row r="120" spans="1:5">
      <c r="A120" s="819">
        <v>38504</v>
      </c>
      <c r="B120" s="787">
        <v>24.274165277777815</v>
      </c>
      <c r="C120" s="787">
        <v>27.245999999999999</v>
      </c>
      <c r="D120" s="787">
        <v>24.762622222222241</v>
      </c>
      <c r="E120" s="787">
        <v>27.644960000000001</v>
      </c>
    </row>
    <row r="121" spans="1:5">
      <c r="A121" s="818">
        <v>38534</v>
      </c>
      <c r="B121" s="786">
        <v>27.177668010752718</v>
      </c>
      <c r="C121" s="786">
        <v>27.245999999999999</v>
      </c>
      <c r="D121" s="786">
        <v>27.417711021505397</v>
      </c>
      <c r="E121" s="786">
        <v>27.644960000000001</v>
      </c>
    </row>
    <row r="122" spans="1:5">
      <c r="A122" s="819">
        <v>38565</v>
      </c>
      <c r="B122" s="787">
        <v>28.963000000000001</v>
      </c>
      <c r="C122" s="787">
        <v>27.245999999999999</v>
      </c>
      <c r="D122" s="787">
        <v>29.135999999999999</v>
      </c>
      <c r="E122" s="787">
        <v>27.644960000000001</v>
      </c>
    </row>
    <row r="123" spans="1:5">
      <c r="A123" s="818">
        <v>38596</v>
      </c>
      <c r="B123" s="786">
        <v>27.41</v>
      </c>
      <c r="C123" s="786">
        <v>27.245999999999999</v>
      </c>
      <c r="D123" s="786">
        <v>27.527000000000001</v>
      </c>
      <c r="E123" s="786">
        <v>27.644960000000001</v>
      </c>
    </row>
    <row r="124" spans="1:5">
      <c r="A124" s="819">
        <v>38626</v>
      </c>
      <c r="B124" s="787">
        <v>30.286000000000001</v>
      </c>
      <c r="C124" s="787">
        <v>27.245999999999999</v>
      </c>
      <c r="D124" s="787">
        <v>30.419</v>
      </c>
      <c r="E124" s="787">
        <v>27.644960000000001</v>
      </c>
    </row>
    <row r="125" spans="1:5">
      <c r="A125" s="818">
        <v>38657</v>
      </c>
      <c r="B125" s="786">
        <v>29.15</v>
      </c>
      <c r="C125" s="786">
        <v>27.245999999999999</v>
      </c>
      <c r="D125" s="786">
        <v>29.513000000000002</v>
      </c>
      <c r="E125" s="786">
        <v>27.644960000000001</v>
      </c>
    </row>
    <row r="126" spans="1:5">
      <c r="A126" s="819">
        <v>38687</v>
      </c>
      <c r="B126" s="787">
        <v>32.323</v>
      </c>
      <c r="C126" s="787">
        <v>27.245999999999999</v>
      </c>
      <c r="D126" s="787">
        <v>33.293999999999997</v>
      </c>
      <c r="E126" s="787">
        <v>27.644960000000001</v>
      </c>
    </row>
    <row r="127" spans="1:5">
      <c r="A127" s="818">
        <v>38718</v>
      </c>
      <c r="B127" s="786">
        <v>37.56</v>
      </c>
      <c r="C127" s="786">
        <v>44.978999999999999</v>
      </c>
      <c r="D127" s="786">
        <v>37.301000000000002</v>
      </c>
      <c r="E127" s="786">
        <v>44.537999999999997</v>
      </c>
    </row>
    <row r="128" spans="1:5">
      <c r="A128" s="819">
        <v>38749</v>
      </c>
      <c r="B128" s="787">
        <v>40.503</v>
      </c>
      <c r="C128" s="787">
        <v>44.978999999999999</v>
      </c>
      <c r="D128" s="787">
        <v>40.606999999999999</v>
      </c>
      <c r="E128" s="787">
        <v>44.537999999999997</v>
      </c>
    </row>
    <row r="129" spans="1:5">
      <c r="A129" s="818">
        <v>38777</v>
      </c>
      <c r="B129" s="786">
        <v>49.201999999999998</v>
      </c>
      <c r="C129" s="786">
        <v>44.978999999999999</v>
      </c>
      <c r="D129" s="786">
        <v>49.152000000000001</v>
      </c>
      <c r="E129" s="786">
        <v>44.537999999999997</v>
      </c>
    </row>
    <row r="130" spans="1:5">
      <c r="A130" s="819">
        <v>38808</v>
      </c>
      <c r="B130" s="787">
        <v>48.311</v>
      </c>
      <c r="C130" s="787">
        <v>44.978999999999999</v>
      </c>
      <c r="D130" s="787">
        <v>45.893999999999998</v>
      </c>
      <c r="E130" s="787">
        <v>44.537999999999997</v>
      </c>
    </row>
    <row r="131" spans="1:5">
      <c r="A131" s="818">
        <v>38838</v>
      </c>
      <c r="B131" s="786">
        <v>35.109000000000002</v>
      </c>
      <c r="C131" s="786">
        <v>44.978999999999999</v>
      </c>
      <c r="D131" s="786">
        <v>32.908000000000001</v>
      </c>
      <c r="E131" s="786">
        <v>44.537999999999997</v>
      </c>
    </row>
    <row r="132" spans="1:5">
      <c r="A132" s="819">
        <v>38869</v>
      </c>
      <c r="B132" s="787">
        <v>40.68</v>
      </c>
      <c r="C132" s="787">
        <v>44.978999999999999</v>
      </c>
      <c r="D132" s="787">
        <v>41.87</v>
      </c>
      <c r="E132" s="787">
        <v>44.537999999999997</v>
      </c>
    </row>
    <row r="133" spans="1:5">
      <c r="A133" s="818">
        <v>38899</v>
      </c>
      <c r="B133" s="786">
        <v>45.628999999999998</v>
      </c>
      <c r="C133" s="786">
        <v>44.978999999999999</v>
      </c>
      <c r="D133" s="786">
        <v>45.274999999999999</v>
      </c>
      <c r="E133" s="786">
        <v>44.537999999999997</v>
      </c>
    </row>
    <row r="134" spans="1:5">
      <c r="A134" s="819">
        <v>38930</v>
      </c>
      <c r="B134" s="787">
        <v>61.24</v>
      </c>
      <c r="C134" s="787">
        <v>44.978999999999999</v>
      </c>
      <c r="D134" s="787">
        <v>61.94</v>
      </c>
      <c r="E134" s="787">
        <v>44.537999999999997</v>
      </c>
    </row>
    <row r="135" spans="1:5">
      <c r="A135" s="818">
        <v>38961</v>
      </c>
      <c r="B135" s="786">
        <v>58.987000000000002</v>
      </c>
      <c r="C135" s="786">
        <v>44.978999999999999</v>
      </c>
      <c r="D135" s="786">
        <v>60.274999999999999</v>
      </c>
      <c r="E135" s="786">
        <v>44.537999999999997</v>
      </c>
    </row>
    <row r="136" spans="1:5">
      <c r="A136" s="819">
        <v>38991</v>
      </c>
      <c r="B136" s="787">
        <v>49.604999999999997</v>
      </c>
      <c r="C136" s="787">
        <v>44.978999999999999</v>
      </c>
      <c r="D136" s="787">
        <v>47.573999999999998</v>
      </c>
      <c r="E136" s="787">
        <v>44.537999999999997</v>
      </c>
    </row>
    <row r="137" spans="1:5">
      <c r="A137" s="818">
        <v>39022</v>
      </c>
      <c r="B137" s="786">
        <v>42.581000000000003</v>
      </c>
      <c r="C137" s="786">
        <v>44.978999999999999</v>
      </c>
      <c r="D137" s="786">
        <v>42.343000000000004</v>
      </c>
      <c r="E137" s="786">
        <v>44.537999999999997</v>
      </c>
    </row>
    <row r="138" spans="1:5">
      <c r="A138" s="819">
        <v>39052</v>
      </c>
      <c r="B138" s="787">
        <v>30.209</v>
      </c>
      <c r="C138" s="787">
        <v>44.978999999999999</v>
      </c>
      <c r="D138" s="787">
        <v>29.341999999999999</v>
      </c>
      <c r="E138" s="787">
        <v>44.537999999999997</v>
      </c>
    </row>
    <row r="139" spans="1:5">
      <c r="A139" s="818">
        <v>39083</v>
      </c>
      <c r="B139" s="786">
        <v>25.013090053763399</v>
      </c>
      <c r="C139" s="786">
        <v>25.87</v>
      </c>
      <c r="D139" s="786">
        <v>24.921094086021501</v>
      </c>
      <c r="E139" s="786">
        <v>28.02</v>
      </c>
    </row>
    <row r="140" spans="1:5">
      <c r="A140" s="819">
        <v>39114</v>
      </c>
      <c r="B140" s="787">
        <v>26.4474226190476</v>
      </c>
      <c r="C140" s="787">
        <v>25.87</v>
      </c>
      <c r="D140" s="787">
        <v>27.644059523809499</v>
      </c>
      <c r="E140" s="787">
        <v>28.02</v>
      </c>
    </row>
    <row r="141" spans="1:5">
      <c r="A141" s="818">
        <v>39142</v>
      </c>
      <c r="B141" s="786">
        <v>22.1475410497981</v>
      </c>
      <c r="C141" s="786">
        <v>25.87</v>
      </c>
      <c r="D141" s="786">
        <v>22.034947510094199</v>
      </c>
      <c r="E141" s="786">
        <v>28.02</v>
      </c>
    </row>
    <row r="142" spans="1:5">
      <c r="A142" s="819">
        <v>39173</v>
      </c>
      <c r="B142" s="787">
        <v>20.7323902777778</v>
      </c>
      <c r="C142" s="787">
        <v>25.87</v>
      </c>
      <c r="D142" s="787">
        <v>20.513318055555501</v>
      </c>
      <c r="E142" s="787">
        <v>28.02</v>
      </c>
    </row>
    <row r="143" spans="1:5">
      <c r="A143" s="818">
        <v>39203</v>
      </c>
      <c r="B143" s="786">
        <v>19.6646088709678</v>
      </c>
      <c r="C143" s="786">
        <v>25.87</v>
      </c>
      <c r="D143" s="786">
        <v>20.2594596774194</v>
      </c>
      <c r="E143" s="786">
        <v>28.02</v>
      </c>
    </row>
    <row r="144" spans="1:5">
      <c r="A144" s="819">
        <v>39234</v>
      </c>
      <c r="B144" s="787">
        <v>22.086411111111101</v>
      </c>
      <c r="C144" s="787">
        <v>25.87</v>
      </c>
      <c r="D144" s="787">
        <v>24.9825680555556</v>
      </c>
      <c r="E144" s="787">
        <v>28.02</v>
      </c>
    </row>
    <row r="145" spans="1:5">
      <c r="A145" s="818">
        <v>39264</v>
      </c>
      <c r="B145" s="786">
        <v>16.213306451612901</v>
      </c>
      <c r="C145" s="786">
        <v>25.87</v>
      </c>
      <c r="D145" s="786">
        <v>20.547776881720399</v>
      </c>
      <c r="E145" s="786">
        <v>28.02</v>
      </c>
    </row>
    <row r="146" spans="1:5">
      <c r="A146" s="819">
        <v>39295</v>
      </c>
      <c r="B146" s="787">
        <v>15.401956989247299</v>
      </c>
      <c r="C146" s="787">
        <v>25.87</v>
      </c>
      <c r="D146" s="787">
        <v>25.040966397849498</v>
      </c>
      <c r="E146" s="787">
        <v>28.02</v>
      </c>
    </row>
    <row r="147" spans="1:5">
      <c r="A147" s="818">
        <v>39326</v>
      </c>
      <c r="B147" s="786">
        <v>23.428197222222199</v>
      </c>
      <c r="C147" s="786">
        <v>25.87</v>
      </c>
      <c r="D147" s="786">
        <v>29.973649999999999</v>
      </c>
      <c r="E147" s="786">
        <v>28.02</v>
      </c>
    </row>
    <row r="148" spans="1:5">
      <c r="A148" s="819">
        <v>39356</v>
      </c>
      <c r="B148" s="787">
        <v>33.554030872483303</v>
      </c>
      <c r="C148" s="787">
        <v>25.87</v>
      </c>
      <c r="D148" s="787">
        <v>34.7290832214765</v>
      </c>
      <c r="E148" s="787">
        <v>28.02</v>
      </c>
    </row>
    <row r="149" spans="1:5">
      <c r="A149" s="818">
        <v>39387</v>
      </c>
      <c r="B149" s="786">
        <v>42.448572222222303</v>
      </c>
      <c r="C149" s="786">
        <v>25.87</v>
      </c>
      <c r="D149" s="786">
        <v>42.588977777777799</v>
      </c>
      <c r="E149" s="786">
        <v>28.02</v>
      </c>
    </row>
    <row r="150" spans="1:5">
      <c r="A150" s="819">
        <v>39417</v>
      </c>
      <c r="B150" s="787">
        <v>43.317115591397801</v>
      </c>
      <c r="C150" s="787">
        <v>25.87</v>
      </c>
      <c r="D150" s="787">
        <v>43.062147849462399</v>
      </c>
      <c r="E150" s="787">
        <v>28.02</v>
      </c>
    </row>
    <row r="151" spans="1:5">
      <c r="A151" s="818">
        <v>39448</v>
      </c>
      <c r="B151" s="786">
        <v>43.194200268817198</v>
      </c>
      <c r="C151" s="786">
        <v>43.122516393442524</v>
      </c>
      <c r="D151" s="786">
        <v>43.458084677419301</v>
      </c>
      <c r="E151" s="786">
        <v>49.16</v>
      </c>
    </row>
    <row r="152" spans="1:5">
      <c r="A152" s="819">
        <v>39479</v>
      </c>
      <c r="B152" s="787">
        <v>36.091774425287397</v>
      </c>
      <c r="C152" s="787">
        <v>43.122516393442524</v>
      </c>
      <c r="D152" s="787">
        <v>37.195290229885103</v>
      </c>
      <c r="E152" s="787">
        <v>49.16</v>
      </c>
    </row>
    <row r="153" spans="1:5">
      <c r="A153" s="818">
        <v>39508</v>
      </c>
      <c r="B153" s="786">
        <v>27.832006729475101</v>
      </c>
      <c r="C153" s="786">
        <v>43.122516393442524</v>
      </c>
      <c r="D153" s="786">
        <v>29.967846567967801</v>
      </c>
      <c r="E153" s="786">
        <v>49.16</v>
      </c>
    </row>
    <row r="154" spans="1:5">
      <c r="A154" s="819">
        <v>39539</v>
      </c>
      <c r="B154" s="787">
        <v>35.498284722222202</v>
      </c>
      <c r="C154" s="787">
        <v>43.122516393442524</v>
      </c>
      <c r="D154" s="787">
        <v>40.841456944444403</v>
      </c>
      <c r="E154" s="787">
        <v>49.16</v>
      </c>
    </row>
    <row r="155" spans="1:5">
      <c r="A155" s="818">
        <v>39569</v>
      </c>
      <c r="B155" s="786">
        <v>24.026872311827901</v>
      </c>
      <c r="C155" s="786">
        <v>43.122516393442524</v>
      </c>
      <c r="D155" s="786">
        <v>35.729311827956998</v>
      </c>
      <c r="E155" s="786">
        <v>49.16</v>
      </c>
    </row>
    <row r="156" spans="1:5">
      <c r="A156" s="819">
        <v>39600</v>
      </c>
      <c r="B156" s="787">
        <v>37.906512499999998</v>
      </c>
      <c r="C156" s="787">
        <v>43.122516393442524</v>
      </c>
      <c r="D156" s="787">
        <v>53.976923611111097</v>
      </c>
      <c r="E156" s="787">
        <v>49.16</v>
      </c>
    </row>
    <row r="157" spans="1:5">
      <c r="A157" s="818">
        <v>39630</v>
      </c>
      <c r="B157" s="786">
        <v>42.005407258064515</v>
      </c>
      <c r="C157" s="786">
        <v>43.122516393442524</v>
      </c>
      <c r="D157" s="786">
        <v>55.838919354838673</v>
      </c>
      <c r="E157" s="786">
        <v>49.16</v>
      </c>
    </row>
    <row r="158" spans="1:5">
      <c r="A158" s="819">
        <v>39661</v>
      </c>
      <c r="B158" s="787">
        <v>51.330344086021512</v>
      </c>
      <c r="C158" s="787">
        <v>43.122516393442524</v>
      </c>
      <c r="D158" s="787">
        <v>61.370318548387004</v>
      </c>
      <c r="E158" s="787">
        <v>49.16</v>
      </c>
    </row>
    <row r="159" spans="1:5">
      <c r="A159" s="818">
        <v>39692</v>
      </c>
      <c r="B159" s="786">
        <v>64.450405555555548</v>
      </c>
      <c r="C159" s="786">
        <v>43.122516393442524</v>
      </c>
      <c r="D159" s="786">
        <v>70.211398611111065</v>
      </c>
      <c r="E159" s="786">
        <v>49.16</v>
      </c>
    </row>
    <row r="160" spans="1:5">
      <c r="A160" s="819">
        <v>39722</v>
      </c>
      <c r="B160" s="787">
        <v>55.487273825503436</v>
      </c>
      <c r="C160" s="787">
        <v>43.122516393442524</v>
      </c>
      <c r="D160" s="787">
        <v>59.453126174496688</v>
      </c>
      <c r="E160" s="787">
        <v>49.16</v>
      </c>
    </row>
    <row r="161" spans="1:5">
      <c r="A161" s="818">
        <v>39753</v>
      </c>
      <c r="B161" s="786">
        <v>51.861544444444462</v>
      </c>
      <c r="C161" s="786">
        <v>43.122516393442524</v>
      </c>
      <c r="D161" s="786">
        <v>53.537877777777773</v>
      </c>
      <c r="E161" s="786">
        <v>49.16</v>
      </c>
    </row>
    <row r="162" spans="1:5">
      <c r="A162" s="819">
        <v>39783</v>
      </c>
      <c r="B162" s="787">
        <v>47.850502688172</v>
      </c>
      <c r="C162" s="787">
        <v>43.122516393442524</v>
      </c>
      <c r="D162" s="787">
        <v>48.180966397849446</v>
      </c>
      <c r="E162" s="787">
        <v>49.16</v>
      </c>
    </row>
    <row r="163" spans="1:5">
      <c r="A163" s="818">
        <v>39814</v>
      </c>
      <c r="B163" s="786">
        <v>44.440559139784938</v>
      </c>
      <c r="C163" s="786">
        <v>37.220223059360762</v>
      </c>
      <c r="D163" s="786">
        <v>44.141079301075315</v>
      </c>
      <c r="E163" s="786">
        <v>39.280906278538801</v>
      </c>
    </row>
    <row r="164" spans="1:5">
      <c r="A164" s="819">
        <v>39845</v>
      </c>
      <c r="B164" s="787">
        <v>41.439947916666675</v>
      </c>
      <c r="C164" s="787">
        <v>37.220223059360762</v>
      </c>
      <c r="D164" s="787">
        <v>41.714282738095214</v>
      </c>
      <c r="E164" s="787">
        <v>39.280906278538801</v>
      </c>
    </row>
    <row r="165" spans="1:5">
      <c r="A165" s="818">
        <v>39873</v>
      </c>
      <c r="B165" s="786">
        <v>39.225316285329718</v>
      </c>
      <c r="C165" s="786">
        <v>37.220223059360762</v>
      </c>
      <c r="D165" s="786">
        <v>39.53348721399729</v>
      </c>
      <c r="E165" s="786">
        <v>39.280906278538801</v>
      </c>
    </row>
    <row r="166" spans="1:5">
      <c r="A166" s="819">
        <v>39904</v>
      </c>
      <c r="B166" s="787">
        <v>37.067875000000029</v>
      </c>
      <c r="C166" s="787">
        <v>37.220223059360762</v>
      </c>
      <c r="D166" s="787">
        <v>37.561104166666638</v>
      </c>
      <c r="E166" s="787">
        <v>39.280906278538801</v>
      </c>
    </row>
    <row r="167" spans="1:5">
      <c r="A167" s="818">
        <v>39934</v>
      </c>
      <c r="B167" s="786">
        <v>34.568169354838695</v>
      </c>
      <c r="C167" s="786">
        <v>37.220223059360762</v>
      </c>
      <c r="D167" s="786">
        <v>35.045010752688135</v>
      </c>
      <c r="E167" s="786">
        <v>39.280906278538801</v>
      </c>
    </row>
    <row r="168" spans="1:5">
      <c r="A168" s="819">
        <v>39965</v>
      </c>
      <c r="B168" s="787">
        <v>38.480359722222275</v>
      </c>
      <c r="C168" s="787">
        <v>37.220223059360762</v>
      </c>
      <c r="D168" s="787">
        <v>38.57046388888898</v>
      </c>
      <c r="E168" s="787">
        <v>39.280906278538801</v>
      </c>
    </row>
    <row r="169" spans="1:5">
      <c r="A169" s="818">
        <v>39995</v>
      </c>
      <c r="B169" s="786">
        <v>35.688538978494599</v>
      </c>
      <c r="C169" s="786">
        <v>37.220223059360762</v>
      </c>
      <c r="D169" s="786">
        <v>36.722971774193574</v>
      </c>
      <c r="E169" s="786">
        <v>39.280906278538801</v>
      </c>
    </row>
    <row r="170" spans="1:5">
      <c r="A170" s="819">
        <v>40026</v>
      </c>
      <c r="B170" s="787">
        <v>33.104176075268796</v>
      </c>
      <c r="C170" s="787">
        <v>37.220223059360762</v>
      </c>
      <c r="D170" s="787">
        <v>37.655716397849524</v>
      </c>
      <c r="E170" s="787">
        <v>39.280906278538801</v>
      </c>
    </row>
    <row r="171" spans="1:5">
      <c r="A171" s="818">
        <v>40057</v>
      </c>
      <c r="B171" s="786">
        <v>29.18555694444446</v>
      </c>
      <c r="C171" s="786">
        <v>37.220223059360762</v>
      </c>
      <c r="D171" s="786">
        <v>36.253752777777798</v>
      </c>
      <c r="E171" s="786">
        <v>39.280906278538801</v>
      </c>
    </row>
    <row r="172" spans="1:5">
      <c r="A172" s="819">
        <v>40087</v>
      </c>
      <c r="B172" s="787">
        <v>34.8037020134228</v>
      </c>
      <c r="C172" s="787">
        <v>37.220223059360762</v>
      </c>
      <c r="D172" s="787">
        <v>36.161306040268457</v>
      </c>
      <c r="E172" s="787">
        <v>39.280906278538801</v>
      </c>
    </row>
    <row r="173" spans="1:5">
      <c r="A173" s="818">
        <v>40118</v>
      </c>
      <c r="B173" s="786">
        <v>37.586724999999973</v>
      </c>
      <c r="C173" s="786">
        <v>37.220223059360762</v>
      </c>
      <c r="D173" s="786">
        <v>37.903154166666631</v>
      </c>
      <c r="E173" s="786">
        <v>39.280906278538801</v>
      </c>
    </row>
    <row r="174" spans="1:5">
      <c r="A174" s="819">
        <v>40148</v>
      </c>
      <c r="B174" s="787">
        <v>41.254428763440814</v>
      </c>
      <c r="C174" s="787">
        <v>37.220223059360762</v>
      </c>
      <c r="D174" s="787">
        <v>50.128077956989252</v>
      </c>
      <c r="E174" s="787">
        <v>39.280906278538801</v>
      </c>
    </row>
    <row r="175" spans="1:5">
      <c r="A175" s="818">
        <v>40179</v>
      </c>
      <c r="B175" s="786">
        <v>54.437047043010693</v>
      </c>
      <c r="C175" s="786">
        <v>50.591000000000001</v>
      </c>
      <c r="D175" s="786">
        <v>67.095530913978521</v>
      </c>
      <c r="E175" s="786">
        <v>54.253</v>
      </c>
    </row>
    <row r="176" spans="1:5">
      <c r="A176" s="819">
        <v>40210</v>
      </c>
      <c r="B176" s="787">
        <v>68.466302083333346</v>
      </c>
      <c r="C176" s="787">
        <v>50.591000000000001</v>
      </c>
      <c r="D176" s="787">
        <v>93.15261160714293</v>
      </c>
      <c r="E176" s="787">
        <v>54.253</v>
      </c>
    </row>
    <row r="177" spans="1:5">
      <c r="A177" s="818">
        <v>40238</v>
      </c>
      <c r="B177" s="786">
        <v>55.472410497981194</v>
      </c>
      <c r="C177" s="786">
        <v>50.591000000000001</v>
      </c>
      <c r="D177" s="786">
        <v>57.442877523553193</v>
      </c>
      <c r="E177" s="786">
        <v>54.253</v>
      </c>
    </row>
    <row r="178" spans="1:5">
      <c r="A178" s="819">
        <v>40269</v>
      </c>
      <c r="B178" s="787">
        <v>45.326011111111086</v>
      </c>
      <c r="C178" s="787">
        <v>50.591000000000001</v>
      </c>
      <c r="D178" s="787">
        <v>42.777156944444471</v>
      </c>
      <c r="E178" s="787">
        <v>54.253</v>
      </c>
    </row>
    <row r="179" spans="1:5">
      <c r="A179" s="818">
        <v>40299</v>
      </c>
      <c r="B179" s="786">
        <v>41.49041935483875</v>
      </c>
      <c r="C179" s="786">
        <v>50.591000000000001</v>
      </c>
      <c r="D179" s="786">
        <v>38.286600806451638</v>
      </c>
      <c r="E179" s="786">
        <v>54.253</v>
      </c>
    </row>
    <row r="180" spans="1:5">
      <c r="A180" s="819">
        <v>40330</v>
      </c>
      <c r="B180" s="787">
        <v>42.83711666666661</v>
      </c>
      <c r="C180" s="787">
        <v>50.591000000000001</v>
      </c>
      <c r="D180" s="787">
        <v>40.154404166666623</v>
      </c>
      <c r="E180" s="787">
        <v>54.253</v>
      </c>
    </row>
    <row r="181" spans="1:5">
      <c r="A181" s="818">
        <v>40360</v>
      </c>
      <c r="B181" s="786">
        <v>43.173196236559136</v>
      </c>
      <c r="C181" s="786">
        <v>50.591000000000001</v>
      </c>
      <c r="D181" s="786">
        <v>43.533944892473066</v>
      </c>
      <c r="E181" s="786">
        <v>54.253</v>
      </c>
    </row>
    <row r="182" spans="1:5">
      <c r="A182" s="819">
        <v>40391</v>
      </c>
      <c r="B182" s="787">
        <v>40.40579166666673</v>
      </c>
      <c r="C182" s="787">
        <v>50.591000000000001</v>
      </c>
      <c r="D182" s="787">
        <v>40.710752688172121</v>
      </c>
      <c r="E182" s="787">
        <v>54.253</v>
      </c>
    </row>
    <row r="183" spans="1:5">
      <c r="A183" s="818">
        <v>40422</v>
      </c>
      <c r="B183" s="786">
        <v>45.582999999999998</v>
      </c>
      <c r="C183" s="786">
        <v>50.591000000000001</v>
      </c>
      <c r="D183" s="786">
        <v>47.273000000000003</v>
      </c>
      <c r="E183" s="786">
        <v>54.253</v>
      </c>
    </row>
    <row r="184" spans="1:5">
      <c r="A184" s="819">
        <v>40452</v>
      </c>
      <c r="B184" s="787">
        <v>46.015000000000001</v>
      </c>
      <c r="C184" s="787">
        <v>50.591000000000001</v>
      </c>
      <c r="D184" s="787">
        <v>47.557000000000002</v>
      </c>
      <c r="E184" s="787">
        <v>54.253</v>
      </c>
    </row>
    <row r="185" spans="1:5">
      <c r="A185" s="818">
        <v>40483</v>
      </c>
      <c r="B185" s="786">
        <v>51.063000000000002</v>
      </c>
      <c r="C185" s="786">
        <v>50.591000000000001</v>
      </c>
      <c r="D185" s="786">
        <v>52.432000000000002</v>
      </c>
      <c r="E185" s="786">
        <v>54.253</v>
      </c>
    </row>
    <row r="186" spans="1:5">
      <c r="A186" s="819">
        <v>40513</v>
      </c>
      <c r="B186" s="787">
        <v>74.001999999999995</v>
      </c>
      <c r="C186" s="787">
        <v>50.591000000000001</v>
      </c>
      <c r="D186" s="787">
        <v>83.290999999999997</v>
      </c>
      <c r="E186" s="787">
        <v>54.253</v>
      </c>
    </row>
    <row r="187" spans="1:5">
      <c r="A187" s="818">
        <v>40544</v>
      </c>
      <c r="B187" s="786">
        <v>62.122889784946281</v>
      </c>
      <c r="C187" s="786">
        <v>42.35</v>
      </c>
      <c r="D187" s="786">
        <v>62.213999999999999</v>
      </c>
      <c r="E187" s="786">
        <v>43.080861415525035</v>
      </c>
    </row>
    <row r="188" spans="1:5">
      <c r="A188" s="819">
        <v>40575</v>
      </c>
      <c r="B188" s="787">
        <v>56.704691964285757</v>
      </c>
      <c r="C188" s="787">
        <v>42.35</v>
      </c>
      <c r="D188" s="787">
        <v>56.759</v>
      </c>
      <c r="E188" s="787">
        <v>43.080861415525035</v>
      </c>
    </row>
    <row r="189" spans="1:5">
      <c r="A189" s="818">
        <v>40603</v>
      </c>
      <c r="B189" s="786">
        <v>57.064344549125153</v>
      </c>
      <c r="C189" s="786">
        <v>42.35</v>
      </c>
      <c r="D189" s="786">
        <v>56.241</v>
      </c>
      <c r="E189" s="786">
        <v>43.080861415525</v>
      </c>
    </row>
    <row r="190" spans="1:5">
      <c r="A190" s="819">
        <v>40634</v>
      </c>
      <c r="B190" s="787">
        <v>48.230777777777696</v>
      </c>
      <c r="C190" s="787">
        <v>42.35</v>
      </c>
      <c r="D190" s="787">
        <v>48.013999999999996</v>
      </c>
      <c r="E190" s="787">
        <v>43.080861415525</v>
      </c>
    </row>
    <row r="191" spans="1:5">
      <c r="A191" s="818">
        <v>40664</v>
      </c>
      <c r="B191" s="786">
        <v>48.835272849462321</v>
      </c>
      <c r="C191" s="786">
        <v>42.35</v>
      </c>
      <c r="D191" s="786">
        <v>48.814</v>
      </c>
      <c r="E191" s="786">
        <v>43.080861415525</v>
      </c>
    </row>
    <row r="192" spans="1:5">
      <c r="A192" s="819">
        <v>40695</v>
      </c>
      <c r="B192" s="787">
        <v>44.047054166666626</v>
      </c>
      <c r="C192" s="787">
        <v>42.35</v>
      </c>
      <c r="D192" s="787">
        <v>44.184551388888863</v>
      </c>
      <c r="E192" s="787">
        <v>43.080861415525</v>
      </c>
    </row>
    <row r="193" spans="1:5">
      <c r="A193" s="818">
        <v>40725</v>
      </c>
      <c r="B193" s="786">
        <v>35.418776881720447</v>
      </c>
      <c r="C193" s="786">
        <v>42.35</v>
      </c>
      <c r="D193" s="786">
        <v>36.33114784946234</v>
      </c>
      <c r="E193" s="786">
        <v>43.080861415525</v>
      </c>
    </row>
    <row r="194" spans="1:5">
      <c r="A194" s="819">
        <v>40756</v>
      </c>
      <c r="B194" s="787">
        <v>36.802147849462315</v>
      </c>
      <c r="C194" s="787">
        <v>42.35</v>
      </c>
      <c r="D194" s="787">
        <v>38.623182795698909</v>
      </c>
      <c r="E194" s="787">
        <v>43.080861415525</v>
      </c>
    </row>
    <row r="195" spans="1:5">
      <c r="A195" s="818">
        <v>40787</v>
      </c>
      <c r="B195" s="786">
        <v>26.398544444444475</v>
      </c>
      <c r="C195" s="786">
        <v>42.35</v>
      </c>
      <c r="D195" s="786">
        <v>29.297772222222221</v>
      </c>
      <c r="E195" s="786">
        <v>43.080861415525</v>
      </c>
    </row>
    <row r="196" spans="1:5">
      <c r="A196" s="819">
        <v>40817</v>
      </c>
      <c r="B196" s="787">
        <v>25.462559731543642</v>
      </c>
      <c r="C196" s="787">
        <v>42.35</v>
      </c>
      <c r="D196" s="787">
        <v>27.778970469798686</v>
      </c>
      <c r="E196" s="787">
        <v>43.080861415525</v>
      </c>
    </row>
    <row r="197" spans="1:5">
      <c r="A197" s="818">
        <v>40848</v>
      </c>
      <c r="B197" s="786">
        <v>37.618000000000002</v>
      </c>
      <c r="C197" s="786">
        <v>42.35</v>
      </c>
      <c r="D197" s="786">
        <v>39.745065277777819</v>
      </c>
      <c r="E197" s="786">
        <v>43.080861415525</v>
      </c>
    </row>
    <row r="198" spans="1:5">
      <c r="A198" s="819">
        <v>40878</v>
      </c>
      <c r="B198" s="787">
        <v>30.43886693548388</v>
      </c>
      <c r="C198" s="787">
        <v>42.35</v>
      </c>
      <c r="D198" s="787">
        <v>29.97228763440857</v>
      </c>
      <c r="E198" s="787">
        <v>43.080861415525</v>
      </c>
    </row>
    <row r="199" spans="1:5">
      <c r="A199" s="818">
        <v>40909</v>
      </c>
      <c r="B199" s="786">
        <v>32.894999999999996</v>
      </c>
      <c r="C199" s="786">
        <v>27.222999999999999</v>
      </c>
      <c r="D199" s="786">
        <v>33.796413978494641</v>
      </c>
      <c r="E199" s="786">
        <v>28.193549294171277</v>
      </c>
    </row>
    <row r="200" spans="1:5">
      <c r="A200" s="819">
        <v>40940</v>
      </c>
      <c r="B200" s="787">
        <v>43.298000000000002</v>
      </c>
      <c r="C200" s="787">
        <v>27.222999999999999</v>
      </c>
      <c r="D200" s="787">
        <v>44.838087643678207</v>
      </c>
      <c r="E200" s="787">
        <v>28.193549294171277</v>
      </c>
    </row>
    <row r="201" spans="1:5">
      <c r="A201" s="818">
        <v>40969</v>
      </c>
      <c r="B201" s="786">
        <v>25.939999999999998</v>
      </c>
      <c r="C201" s="786">
        <v>27.222999999999999</v>
      </c>
      <c r="D201" s="786">
        <v>25.774480484522208</v>
      </c>
      <c r="E201" s="786">
        <v>28.193549294171277</v>
      </c>
    </row>
    <row r="202" spans="1:5">
      <c r="A202" s="819">
        <v>41000</v>
      </c>
      <c r="B202" s="787">
        <v>28.105</v>
      </c>
      <c r="C202" s="787">
        <v>27.222999999999999</v>
      </c>
      <c r="D202" s="787">
        <v>27.931470833333329</v>
      </c>
      <c r="E202" s="787">
        <v>28.193549294171277</v>
      </c>
    </row>
    <row r="203" spans="1:5">
      <c r="A203" s="818">
        <v>41030</v>
      </c>
      <c r="B203" s="786">
        <v>25.611999999999998</v>
      </c>
      <c r="C203" s="786">
        <v>27.222999999999999</v>
      </c>
      <c r="D203" s="786">
        <v>26.959538978494628</v>
      </c>
      <c r="E203" s="786">
        <v>28.193549294171277</v>
      </c>
    </row>
    <row r="204" spans="1:5">
      <c r="A204" s="819">
        <v>41061</v>
      </c>
      <c r="B204" s="787">
        <v>22.259</v>
      </c>
      <c r="C204" s="787">
        <v>27.222999999999999</v>
      </c>
      <c r="D204" s="787">
        <v>24.138880555555531</v>
      </c>
      <c r="E204" s="787">
        <v>28.193549294171277</v>
      </c>
    </row>
    <row r="205" spans="1:5">
      <c r="A205" s="818">
        <v>41091</v>
      </c>
      <c r="B205" s="786">
        <v>11.791</v>
      </c>
      <c r="C205" s="786">
        <v>27.222999999999999</v>
      </c>
      <c r="D205" s="786">
        <v>11.503592741935503</v>
      </c>
      <c r="E205" s="786">
        <v>28.193549294171277</v>
      </c>
    </row>
    <row r="206" spans="1:5">
      <c r="A206" s="819">
        <v>41122</v>
      </c>
      <c r="B206" s="787">
        <v>19.489999999999998</v>
      </c>
      <c r="C206" s="787">
        <v>27.222999999999999</v>
      </c>
      <c r="D206" s="787">
        <v>22.361455645161307</v>
      </c>
      <c r="E206" s="787">
        <v>28.193549294171277</v>
      </c>
    </row>
    <row r="207" spans="1:5">
      <c r="A207" s="818">
        <v>41153</v>
      </c>
      <c r="B207" s="786">
        <v>21.533999999999999</v>
      </c>
      <c r="C207" s="786">
        <v>27.222999999999999</v>
      </c>
      <c r="D207" s="786">
        <v>25.024276388888843</v>
      </c>
      <c r="E207" s="786">
        <v>28.193549294171277</v>
      </c>
    </row>
    <row r="208" spans="1:5">
      <c r="A208" s="819">
        <v>41183</v>
      </c>
      <c r="B208" s="787">
        <v>29.936</v>
      </c>
      <c r="C208" s="787">
        <v>27.222999999999999</v>
      </c>
      <c r="D208" s="787">
        <v>29.876370469798665</v>
      </c>
      <c r="E208" s="787">
        <v>28.193549294171277</v>
      </c>
    </row>
    <row r="209" spans="1:5">
      <c r="A209" s="818">
        <v>41214</v>
      </c>
      <c r="B209" s="786">
        <v>29.434000000000001</v>
      </c>
      <c r="C209" s="786">
        <v>27.222999999999999</v>
      </c>
      <c r="D209" s="786">
        <v>29.031565277777823</v>
      </c>
      <c r="E209" s="786">
        <v>28.193549294171277</v>
      </c>
    </row>
    <row r="210" spans="1:5">
      <c r="A210" s="819">
        <v>41244</v>
      </c>
      <c r="B210" s="787">
        <v>37.170999999999999</v>
      </c>
      <c r="C210" s="787">
        <v>27.222999999999999</v>
      </c>
      <c r="D210" s="787">
        <v>37.940334677419358</v>
      </c>
      <c r="E210" s="787">
        <v>28.193549294171277</v>
      </c>
    </row>
    <row r="211" spans="1:5">
      <c r="A211" s="818">
        <v>41275</v>
      </c>
      <c r="B211" s="786">
        <v>35.707000000000001</v>
      </c>
      <c r="C211" s="786"/>
      <c r="D211" s="786">
        <v>36.149461021505388</v>
      </c>
      <c r="E211" s="786"/>
    </row>
    <row r="212" spans="1:5">
      <c r="A212" s="819">
        <v>41306</v>
      </c>
      <c r="B212" s="787">
        <v>33.801000000000002</v>
      </c>
      <c r="C212" s="787"/>
      <c r="D212" s="787">
        <v>33.591763392857125</v>
      </c>
      <c r="E212" s="787"/>
    </row>
    <row r="213" spans="1:5">
      <c r="A213" s="818">
        <v>41334</v>
      </c>
      <c r="B213" s="786">
        <v>37.44</v>
      </c>
      <c r="C213" s="786"/>
      <c r="D213" s="786">
        <v>37.131069986541071</v>
      </c>
      <c r="E213" s="786"/>
    </row>
    <row r="214" spans="1:5">
      <c r="A214" s="819">
        <v>41365</v>
      </c>
      <c r="B214" s="787">
        <v>38.665999999999997</v>
      </c>
      <c r="C214" s="787"/>
      <c r="D214" s="787">
        <v>36.969933333333351</v>
      </c>
      <c r="E214" s="787"/>
    </row>
    <row r="215" spans="1:5">
      <c r="A215" s="818">
        <v>41395</v>
      </c>
      <c r="B215" s="786">
        <v>31.597999999999999</v>
      </c>
      <c r="C215" s="786"/>
      <c r="D215" s="786">
        <v>31.589134408602128</v>
      </c>
      <c r="E215" s="786"/>
    </row>
    <row r="216" spans="1:5">
      <c r="A216" s="820"/>
      <c r="B216" s="787"/>
      <c r="C216" s="787"/>
      <c r="D216" s="787"/>
      <c r="E216" s="787"/>
    </row>
    <row r="217" spans="1:5">
      <c r="A217" s="820" t="s">
        <v>418</v>
      </c>
      <c r="B217" s="787"/>
      <c r="C217" s="787"/>
      <c r="D217" s="787"/>
      <c r="E217" s="787"/>
    </row>
    <row r="218" spans="1:5">
      <c r="B218" s="639"/>
      <c r="C218" s="639"/>
      <c r="D218" s="639"/>
      <c r="E218" s="639"/>
    </row>
    <row r="219" spans="1:5">
      <c r="B219" s="639"/>
      <c r="C219" s="639"/>
      <c r="D219" s="639"/>
      <c r="E219" s="639"/>
    </row>
    <row r="220" spans="1:5">
      <c r="B220" s="639"/>
      <c r="C220" s="639"/>
      <c r="D220" s="639"/>
      <c r="E220" s="639"/>
    </row>
    <row r="221" spans="1:5">
      <c r="B221" s="639"/>
      <c r="C221" s="639"/>
      <c r="D221" s="639"/>
      <c r="E221" s="639"/>
    </row>
    <row r="222" spans="1:5">
      <c r="B222" s="639"/>
      <c r="C222" s="639"/>
      <c r="D222" s="639"/>
      <c r="E222" s="639"/>
    </row>
    <row r="223" spans="1:5">
      <c r="B223" s="639"/>
      <c r="C223" s="639"/>
      <c r="D223" s="639"/>
      <c r="E223" s="639"/>
    </row>
    <row r="224" spans="1:5">
      <c r="B224" s="639"/>
      <c r="C224" s="639"/>
      <c r="D224" s="639"/>
      <c r="E224" s="639"/>
    </row>
    <row r="225" spans="2:5">
      <c r="B225" s="639"/>
      <c r="C225" s="639"/>
      <c r="D225" s="639"/>
      <c r="E225" s="639"/>
    </row>
    <row r="226" spans="2:5">
      <c r="B226" s="639"/>
      <c r="C226" s="639"/>
      <c r="D226" s="639"/>
      <c r="E226" s="639"/>
    </row>
    <row r="227" spans="2:5">
      <c r="B227" s="639"/>
      <c r="C227" s="639"/>
      <c r="D227" s="639"/>
      <c r="E227" s="639"/>
    </row>
    <row r="228" spans="2:5">
      <c r="B228" s="639"/>
      <c r="C228" s="639"/>
      <c r="D228" s="639"/>
      <c r="E228" s="639"/>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showGridLines="0" zoomScaleNormal="100" workbookViewId="0"/>
  </sheetViews>
  <sheetFormatPr defaultRowHeight="12.75"/>
  <cols>
    <col min="1" max="1" width="5.7109375" style="1" customWidth="1"/>
    <col min="2" max="6" width="10.7109375" style="1" customWidth="1"/>
    <col min="7" max="7" width="9.85546875" style="1" bestFit="1" customWidth="1"/>
    <col min="8" max="16384" width="9.140625" style="1"/>
  </cols>
  <sheetData>
    <row r="1" spans="1:13" ht="15.95" customHeight="1"/>
    <row r="2" spans="1:13" ht="15.95" customHeight="1"/>
    <row r="3" spans="1:13" ht="15.95" customHeight="1">
      <c r="A3" s="788" t="s">
        <v>260</v>
      </c>
      <c r="B3" s="581"/>
      <c r="C3" s="581"/>
      <c r="D3" s="581"/>
      <c r="E3" s="332"/>
      <c r="F3" s="332"/>
      <c r="G3" s="332"/>
      <c r="H3" s="332"/>
      <c r="I3" s="332"/>
    </row>
    <row r="4" spans="1:13" ht="15.95" customHeight="1">
      <c r="A4" s="788" t="s">
        <v>213</v>
      </c>
      <c r="B4" s="581"/>
      <c r="C4" s="581"/>
      <c r="D4" s="581"/>
      <c r="E4" s="332"/>
      <c r="F4" s="332"/>
      <c r="G4" s="332"/>
      <c r="H4" s="332"/>
      <c r="I4" s="332"/>
    </row>
    <row r="5" spans="1:13" ht="15.95" customHeight="1"/>
    <row r="6" spans="1:13" ht="15.95" customHeight="1">
      <c r="A6" s="333" t="s">
        <v>6</v>
      </c>
      <c r="B6" s="653" t="s">
        <v>258</v>
      </c>
      <c r="C6" s="653" t="s">
        <v>20</v>
      </c>
      <c r="D6" s="653" t="s">
        <v>24</v>
      </c>
      <c r="E6" s="653" t="s">
        <v>1</v>
      </c>
      <c r="F6" s="653" t="s">
        <v>259</v>
      </c>
    </row>
    <row r="7" spans="1:13" ht="15.95" customHeight="1">
      <c r="A7" s="334">
        <v>2003</v>
      </c>
      <c r="B7" s="649">
        <v>4218.2759999999998</v>
      </c>
      <c r="C7" s="649">
        <v>963.63699999999994</v>
      </c>
      <c r="D7" s="649">
        <v>455.642</v>
      </c>
      <c r="E7" s="652"/>
      <c r="F7" s="654">
        <v>4.0000000000000001E-3</v>
      </c>
    </row>
    <row r="8" spans="1:13" ht="15.95" customHeight="1">
      <c r="A8" s="335">
        <v>2004</v>
      </c>
      <c r="B8" s="651">
        <v>7670.77</v>
      </c>
      <c r="C8" s="651">
        <v>1968.325</v>
      </c>
      <c r="D8" s="651">
        <v>864.54600000000005</v>
      </c>
      <c r="E8" s="650">
        <v>544.79100000000005</v>
      </c>
      <c r="F8" s="655">
        <v>6.0000000000000001E-3</v>
      </c>
      <c r="H8" s="403"/>
      <c r="I8" s="403"/>
      <c r="J8" s="403"/>
      <c r="K8" s="403"/>
      <c r="L8" s="403"/>
      <c r="M8" s="403"/>
    </row>
    <row r="9" spans="1:13" ht="15.95" customHeight="1">
      <c r="A9" s="334">
        <v>2005</v>
      </c>
      <c r="B9" s="649">
        <v>7925.79</v>
      </c>
      <c r="C9" s="649">
        <v>1799.4459999999999</v>
      </c>
      <c r="D9" s="649">
        <v>939.125</v>
      </c>
      <c r="E9" s="652">
        <v>634.01199999999994</v>
      </c>
      <c r="F9" s="654">
        <v>5.0000000000000001E-3</v>
      </c>
      <c r="H9" s="403"/>
      <c r="I9" s="403"/>
      <c r="J9" s="404"/>
      <c r="K9" s="404"/>
      <c r="L9" s="404"/>
      <c r="M9" s="404"/>
    </row>
    <row r="10" spans="1:13" ht="15.95" customHeight="1">
      <c r="A10" s="335">
        <v>2006</v>
      </c>
      <c r="B10" s="651">
        <v>8593.5380000000005</v>
      </c>
      <c r="C10" s="651">
        <v>2018.577</v>
      </c>
      <c r="D10" s="651">
        <v>988.34</v>
      </c>
      <c r="E10" s="650">
        <v>556.38</v>
      </c>
      <c r="F10" s="655">
        <v>0.02</v>
      </c>
      <c r="H10" s="403"/>
      <c r="I10" s="403"/>
      <c r="J10" s="404"/>
      <c r="K10" s="404"/>
      <c r="L10" s="404"/>
      <c r="M10" s="404"/>
    </row>
    <row r="11" spans="1:13" ht="15.95" customHeight="1">
      <c r="A11" s="334">
        <v>2007</v>
      </c>
      <c r="B11" s="649">
        <v>9049.3080000000009</v>
      </c>
      <c r="C11" s="649">
        <v>2195.3200000000002</v>
      </c>
      <c r="D11" s="649">
        <v>1431.644</v>
      </c>
      <c r="E11" s="652">
        <v>579.62199999999996</v>
      </c>
      <c r="F11" s="654">
        <v>1.9E-2</v>
      </c>
      <c r="H11" s="403"/>
      <c r="I11" s="403"/>
      <c r="J11" s="404"/>
      <c r="K11" s="404"/>
      <c r="L11" s="404"/>
      <c r="M11" s="404"/>
    </row>
    <row r="12" spans="1:13" ht="15.95" customHeight="1">
      <c r="A12" s="335">
        <v>2008</v>
      </c>
      <c r="B12" s="651">
        <v>9599.3114020272005</v>
      </c>
      <c r="C12" s="651">
        <v>2607.348</v>
      </c>
      <c r="D12" s="651">
        <v>1995.846</v>
      </c>
      <c r="E12" s="650">
        <v>834.19359797279992</v>
      </c>
      <c r="F12" s="655">
        <v>0.129</v>
      </c>
      <c r="H12" s="403"/>
      <c r="I12" s="403"/>
      <c r="J12" s="404"/>
      <c r="K12" s="404"/>
      <c r="L12" s="404"/>
      <c r="M12" s="404"/>
    </row>
    <row r="13" spans="1:13" ht="15.95" customHeight="1">
      <c r="A13" s="334">
        <v>2009</v>
      </c>
      <c r="B13" s="649">
        <v>9765.9829616317984</v>
      </c>
      <c r="C13" s="649">
        <v>2441.6239999999998</v>
      </c>
      <c r="D13" s="649">
        <v>2490.4090000000001</v>
      </c>
      <c r="E13" s="652">
        <v>871.43703836819793</v>
      </c>
      <c r="F13" s="654">
        <v>0.21199999999999999</v>
      </c>
      <c r="H13" s="403"/>
      <c r="I13" s="403"/>
      <c r="J13" s="404"/>
      <c r="K13" s="404"/>
      <c r="L13" s="404"/>
      <c r="M13" s="404"/>
    </row>
    <row r="14" spans="1:13" ht="15.95" customHeight="1">
      <c r="A14" s="336">
        <v>2010</v>
      </c>
      <c r="B14" s="342">
        <v>11162.849859039434</v>
      </c>
      <c r="C14" s="342">
        <v>2611.0439999999999</v>
      </c>
      <c r="D14" s="342">
        <v>3485.932757</v>
      </c>
      <c r="E14" s="650">
        <v>792.43414096056654</v>
      </c>
      <c r="F14" s="655">
        <v>0.27500000000000002</v>
      </c>
    </row>
    <row r="15" spans="1:13" ht="15.95" customHeight="1">
      <c r="A15" s="329">
        <v>2011</v>
      </c>
      <c r="B15" s="343">
        <v>10305.63851412708</v>
      </c>
      <c r="C15" s="343">
        <v>2698.13</v>
      </c>
      <c r="D15" s="343">
        <v>6093.1689999999999</v>
      </c>
      <c r="E15" s="652">
        <v>657.43848587292018</v>
      </c>
      <c r="F15" s="654">
        <v>0.52900000000000003</v>
      </c>
    </row>
    <row r="16" spans="1:13" ht="15.95" customHeight="1">
      <c r="A16" s="335">
        <v>2012</v>
      </c>
      <c r="B16" s="650">
        <v>10571.205</v>
      </c>
      <c r="C16" s="650">
        <v>3144.1869999999999</v>
      </c>
      <c r="D16" s="650">
        <v>7159.7449999999999</v>
      </c>
      <c r="E16" s="650">
        <v>550.73400000000004</v>
      </c>
      <c r="F16" s="655">
        <v>1.0269999999999999</v>
      </c>
    </row>
    <row r="17" spans="1:11" ht="15.95" customHeight="1">
      <c r="A17" s="335"/>
    </row>
    <row r="18" spans="1:11" ht="15.95" customHeight="1">
      <c r="A18" s="1" t="s">
        <v>358</v>
      </c>
      <c r="I18" s="401"/>
      <c r="J18" s="401"/>
      <c r="K18" s="401"/>
    </row>
    <row r="19" spans="1:11">
      <c r="I19" s="401"/>
      <c r="J19" s="401"/>
      <c r="K19" s="401"/>
    </row>
    <row r="20" spans="1:11">
      <c r="A20" s="886"/>
      <c r="B20" s="640"/>
      <c r="C20" s="640"/>
      <c r="D20" s="640"/>
      <c r="E20" s="640"/>
      <c r="F20" s="640"/>
    </row>
    <row r="21" spans="1:11">
      <c r="A21" s="886"/>
      <c r="B21" s="640"/>
      <c r="C21" s="640"/>
      <c r="D21" s="640"/>
      <c r="E21" s="640"/>
      <c r="F21" s="640"/>
    </row>
    <row r="22" spans="1:11" ht="15">
      <c r="A22" s="642"/>
      <c r="B22" s="643"/>
      <c r="C22" s="643"/>
      <c r="D22" s="643"/>
      <c r="E22" s="644"/>
      <c r="F22" s="645"/>
      <c r="G22" s="641"/>
    </row>
    <row r="23" spans="1:11" ht="15">
      <c r="A23" s="642"/>
      <c r="B23" s="643"/>
      <c r="C23" s="643"/>
      <c r="D23" s="643"/>
      <c r="E23" s="643"/>
      <c r="F23" s="645"/>
      <c r="G23" s="641"/>
    </row>
    <row r="24" spans="1:11" ht="15">
      <c r="A24" s="642"/>
      <c r="B24" s="643"/>
      <c r="C24" s="643"/>
      <c r="D24" s="643"/>
      <c r="E24" s="643"/>
      <c r="F24" s="645"/>
      <c r="G24" s="641"/>
    </row>
    <row r="25" spans="1:11" ht="15">
      <c r="A25" s="642"/>
      <c r="B25" s="643"/>
      <c r="C25" s="643"/>
      <c r="D25" s="643"/>
      <c r="E25" s="643"/>
      <c r="F25" s="645"/>
      <c r="G25" s="641"/>
    </row>
    <row r="26" spans="1:11" ht="15">
      <c r="A26" s="642"/>
      <c r="B26" s="643"/>
      <c r="C26" s="643"/>
      <c r="D26" s="643"/>
      <c r="E26" s="643"/>
      <c r="F26" s="645"/>
      <c r="G26" s="641"/>
    </row>
    <row r="27" spans="1:11" ht="15">
      <c r="A27" s="642"/>
      <c r="B27" s="643"/>
      <c r="C27" s="643"/>
      <c r="D27" s="643"/>
      <c r="E27" s="643"/>
      <c r="F27" s="645"/>
      <c r="G27" s="641"/>
    </row>
    <row r="28" spans="1:11" ht="15">
      <c r="A28" s="642"/>
      <c r="B28" s="643"/>
      <c r="C28" s="643"/>
      <c r="D28" s="643"/>
      <c r="E28" s="643"/>
      <c r="F28" s="645"/>
      <c r="G28" s="641"/>
    </row>
    <row r="29" spans="1:11" ht="15">
      <c r="A29" s="642"/>
      <c r="B29" s="643"/>
      <c r="C29" s="643"/>
      <c r="D29" s="643"/>
      <c r="E29" s="643"/>
      <c r="F29" s="645"/>
      <c r="G29" s="641"/>
    </row>
    <row r="30" spans="1:11" ht="15">
      <c r="A30" s="642"/>
      <c r="B30" s="643"/>
      <c r="C30" s="643"/>
      <c r="D30" s="643"/>
      <c r="E30" s="643"/>
      <c r="F30" s="645"/>
      <c r="G30" s="641"/>
    </row>
    <row r="31" spans="1:11" ht="15">
      <c r="A31" s="646"/>
      <c r="B31" s="647"/>
      <c r="C31" s="647"/>
      <c r="D31" s="647"/>
      <c r="E31" s="647"/>
      <c r="F31" s="648"/>
      <c r="G31" s="641"/>
    </row>
  </sheetData>
  <mergeCells count="1">
    <mergeCell ref="A20:A21"/>
  </mergeCells>
  <pageMargins left="0.70866141732283472" right="0.70866141732283472" top="0.74803149606299213" bottom="0.74803149606299213" header="0.31496062992125984" footer="0.31496062992125984"/>
  <pageSetup paperSize="9" scale="52" orientation="portrait" r:id="rId1"/>
  <headerFooter>
    <oddHeader>&amp;L&amp;G</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zoomScaleNormal="100" workbookViewId="0"/>
  </sheetViews>
  <sheetFormatPr defaultColWidth="8.140625" defaultRowHeight="12.75"/>
  <cols>
    <col min="1" max="1" width="5.7109375" style="234" customWidth="1"/>
    <col min="2" max="3" width="10.7109375" style="220" customWidth="1"/>
    <col min="4" max="4" width="10.7109375" style="233" customWidth="1"/>
    <col min="5" max="6" width="10.7109375" style="220" customWidth="1"/>
    <col min="7" max="7" width="6.85546875" style="220" customWidth="1"/>
    <col min="8" max="16384" width="8.140625" style="220"/>
  </cols>
  <sheetData>
    <row r="1" spans="1:7" ht="15.95" customHeight="1"/>
    <row r="2" spans="1:7" ht="15.95" customHeight="1"/>
    <row r="3" spans="1:7" ht="15.95" customHeight="1">
      <c r="A3" s="789" t="s">
        <v>261</v>
      </c>
      <c r="B3" s="789"/>
      <c r="C3" s="789"/>
      <c r="D3" s="789"/>
      <c r="E3" s="789"/>
      <c r="F3" s="789"/>
      <c r="G3" s="219"/>
    </row>
    <row r="4" spans="1:7" s="517" customFormat="1" ht="15.95" customHeight="1">
      <c r="A4" s="723" t="s">
        <v>262</v>
      </c>
    </row>
    <row r="5" spans="1:7" s="517" customFormat="1" ht="15.95" customHeight="1">
      <c r="A5" s="516"/>
    </row>
    <row r="6" spans="1:7" ht="27.95" customHeight="1">
      <c r="A6" s="221" t="s">
        <v>6</v>
      </c>
      <c r="B6" s="222" t="s">
        <v>17</v>
      </c>
      <c r="C6" s="222" t="s">
        <v>7</v>
      </c>
      <c r="D6" s="223" t="s">
        <v>90</v>
      </c>
      <c r="E6" s="222" t="s">
        <v>91</v>
      </c>
      <c r="F6" s="223" t="s">
        <v>92</v>
      </c>
    </row>
    <row r="7" spans="1:7" ht="15.95" customHeight="1">
      <c r="A7" s="224">
        <v>1970</v>
      </c>
      <c r="B7" s="225" t="s">
        <v>8</v>
      </c>
      <c r="C7" s="226">
        <v>12.1</v>
      </c>
      <c r="D7" s="227">
        <v>12.1</v>
      </c>
      <c r="E7" s="226">
        <v>2.4</v>
      </c>
      <c r="F7" s="227">
        <v>14.6</v>
      </c>
    </row>
    <row r="8" spans="1:7" ht="15.95" customHeight="1">
      <c r="A8" s="228">
        <v>1971</v>
      </c>
      <c r="B8" s="229" t="s">
        <v>8</v>
      </c>
      <c r="C8" s="230">
        <v>12.8</v>
      </c>
      <c r="D8" s="231">
        <v>12.8</v>
      </c>
      <c r="E8" s="230">
        <v>3.1</v>
      </c>
      <c r="F8" s="231">
        <v>15.9</v>
      </c>
    </row>
    <row r="9" spans="1:7" ht="15.95" customHeight="1">
      <c r="A9" s="224">
        <v>1972</v>
      </c>
      <c r="B9" s="225" t="s">
        <v>8</v>
      </c>
      <c r="C9" s="226">
        <v>14</v>
      </c>
      <c r="D9" s="227">
        <v>14</v>
      </c>
      <c r="E9" s="226">
        <v>3.4</v>
      </c>
      <c r="F9" s="227">
        <v>17.399999999999999</v>
      </c>
    </row>
    <row r="10" spans="1:7" ht="15.95" customHeight="1">
      <c r="A10" s="228">
        <v>1973</v>
      </c>
      <c r="B10" s="229">
        <v>0.8</v>
      </c>
      <c r="C10" s="230">
        <v>15.1</v>
      </c>
      <c r="D10" s="231">
        <v>15.9</v>
      </c>
      <c r="E10" s="230">
        <v>3.9</v>
      </c>
      <c r="F10" s="231">
        <v>19.8</v>
      </c>
    </row>
    <row r="11" spans="1:7" ht="15.95" customHeight="1">
      <c r="A11" s="224">
        <v>1974</v>
      </c>
      <c r="B11" s="226">
        <v>1.1000000000000001</v>
      </c>
      <c r="C11" s="226">
        <v>14.6</v>
      </c>
      <c r="D11" s="227">
        <v>15.7</v>
      </c>
      <c r="E11" s="226">
        <v>4.2</v>
      </c>
      <c r="F11" s="227">
        <v>19.899999999999999</v>
      </c>
    </row>
    <row r="12" spans="1:7" ht="15.95" customHeight="1">
      <c r="A12" s="228">
        <v>1975</v>
      </c>
      <c r="B12" s="230">
        <v>1.3</v>
      </c>
      <c r="C12" s="230">
        <v>16.600000000000001</v>
      </c>
      <c r="D12" s="231">
        <v>17.899999999999999</v>
      </c>
      <c r="E12" s="230">
        <v>4.3</v>
      </c>
      <c r="F12" s="231">
        <v>22.2</v>
      </c>
    </row>
    <row r="13" spans="1:7" ht="15.95" customHeight="1">
      <c r="A13" s="224">
        <v>1976</v>
      </c>
      <c r="B13" s="226">
        <v>1.7</v>
      </c>
      <c r="C13" s="226">
        <v>20</v>
      </c>
      <c r="D13" s="227">
        <v>21.7</v>
      </c>
      <c r="E13" s="226">
        <v>5.6</v>
      </c>
      <c r="F13" s="227">
        <v>27.3</v>
      </c>
    </row>
    <row r="14" spans="1:7" ht="15.95" customHeight="1">
      <c r="A14" s="228">
        <v>1977</v>
      </c>
      <c r="B14" s="230">
        <v>1.9</v>
      </c>
      <c r="C14" s="230">
        <v>21.3</v>
      </c>
      <c r="D14" s="231">
        <v>23.2</v>
      </c>
      <c r="E14" s="230">
        <v>5.4</v>
      </c>
      <c r="F14" s="231">
        <v>28.7</v>
      </c>
    </row>
    <row r="15" spans="1:7" ht="15.95" customHeight="1">
      <c r="A15" s="224">
        <v>1978</v>
      </c>
      <c r="B15" s="226">
        <v>2.2000000000000002</v>
      </c>
      <c r="C15" s="226">
        <v>22.9</v>
      </c>
      <c r="D15" s="227">
        <v>25.1</v>
      </c>
      <c r="E15" s="226">
        <v>5.9</v>
      </c>
      <c r="F15" s="227">
        <v>31</v>
      </c>
    </row>
    <row r="16" spans="1:7" ht="15.95" customHeight="1">
      <c r="A16" s="228">
        <v>1979</v>
      </c>
      <c r="B16" s="230">
        <v>2.2999999999999998</v>
      </c>
      <c r="C16" s="230">
        <v>24.1</v>
      </c>
      <c r="D16" s="231">
        <v>26.4</v>
      </c>
      <c r="E16" s="230">
        <v>6.2</v>
      </c>
      <c r="F16" s="231">
        <v>32.700000000000003</v>
      </c>
    </row>
    <row r="17" spans="1:6" ht="15.95" customHeight="1">
      <c r="A17" s="224">
        <v>1980</v>
      </c>
      <c r="B17" s="226">
        <v>3.1</v>
      </c>
      <c r="C17" s="226">
        <v>24.7</v>
      </c>
      <c r="D17" s="227">
        <v>27.8</v>
      </c>
      <c r="E17" s="226">
        <v>6.7</v>
      </c>
      <c r="F17" s="227">
        <v>34.5</v>
      </c>
    </row>
    <row r="18" spans="1:6" ht="15.95" customHeight="1">
      <c r="A18" s="228">
        <v>1981</v>
      </c>
      <c r="B18" s="230">
        <v>3</v>
      </c>
      <c r="C18" s="230">
        <v>25.4</v>
      </c>
      <c r="D18" s="231">
        <v>28.4</v>
      </c>
      <c r="E18" s="230">
        <v>7.6</v>
      </c>
      <c r="F18" s="231">
        <v>36</v>
      </c>
    </row>
    <row r="19" spans="1:6" ht="15.95" customHeight="1">
      <c r="A19" s="224">
        <v>1982</v>
      </c>
      <c r="B19" s="226">
        <v>2.7</v>
      </c>
      <c r="C19" s="226">
        <v>25.6</v>
      </c>
      <c r="D19" s="227">
        <v>28.3</v>
      </c>
      <c r="E19" s="226">
        <v>7.7</v>
      </c>
      <c r="F19" s="227">
        <v>36.1</v>
      </c>
    </row>
    <row r="20" spans="1:6" ht="15.95" customHeight="1">
      <c r="A20" s="228">
        <v>1983</v>
      </c>
      <c r="B20" s="230">
        <v>2.5</v>
      </c>
      <c r="C20" s="230">
        <v>26.1</v>
      </c>
      <c r="D20" s="231">
        <v>28.6</v>
      </c>
      <c r="E20" s="230">
        <v>6.5919444444444464</v>
      </c>
      <c r="F20" s="231">
        <v>35.191944444444445</v>
      </c>
    </row>
    <row r="21" spans="1:6" ht="15.95" customHeight="1">
      <c r="A21" s="224">
        <v>1984</v>
      </c>
      <c r="B21" s="226">
        <v>2.6</v>
      </c>
      <c r="C21" s="226">
        <v>27.3</v>
      </c>
      <c r="D21" s="227">
        <v>29.9</v>
      </c>
      <c r="E21" s="226">
        <v>6.9541666666666657</v>
      </c>
      <c r="F21" s="227">
        <v>36.854166666666671</v>
      </c>
    </row>
    <row r="22" spans="1:6" ht="15.95" customHeight="1">
      <c r="A22" s="228">
        <v>1985</v>
      </c>
      <c r="B22" s="230">
        <v>3.4</v>
      </c>
      <c r="C22" s="230">
        <v>33.9</v>
      </c>
      <c r="D22" s="231">
        <v>37.299999999999997</v>
      </c>
      <c r="E22" s="230">
        <v>8.2802777777777745</v>
      </c>
      <c r="F22" s="231">
        <v>45.580277777777773</v>
      </c>
    </row>
    <row r="23" spans="1:6" ht="15.95" customHeight="1">
      <c r="A23" s="224">
        <v>1986</v>
      </c>
      <c r="B23" s="226">
        <v>3.6</v>
      </c>
      <c r="C23" s="226">
        <v>33</v>
      </c>
      <c r="D23" s="227">
        <v>36.6</v>
      </c>
      <c r="E23" s="226">
        <v>8.4580555555555605</v>
      </c>
      <c r="F23" s="227">
        <v>45.058055555555562</v>
      </c>
    </row>
    <row r="24" spans="1:6" ht="15.95" customHeight="1">
      <c r="A24" s="228">
        <v>1987</v>
      </c>
      <c r="B24" s="230">
        <v>4</v>
      </c>
      <c r="C24" s="230">
        <v>35.299999999999997</v>
      </c>
      <c r="D24" s="231">
        <v>39.299999999999997</v>
      </c>
      <c r="E24" s="230">
        <v>8.2925000000000004</v>
      </c>
      <c r="F24" s="231">
        <v>47.592500000000001</v>
      </c>
    </row>
    <row r="25" spans="1:6" ht="15.95" customHeight="1">
      <c r="A25" s="224">
        <v>1988</v>
      </c>
      <c r="B25" s="226">
        <v>3.9669444444444442</v>
      </c>
      <c r="C25" s="226">
        <v>32.18</v>
      </c>
      <c r="D25" s="227">
        <v>36.146944444444443</v>
      </c>
      <c r="E25" s="226">
        <v>8.0936111111111089</v>
      </c>
      <c r="F25" s="227">
        <v>44.240555555555552</v>
      </c>
    </row>
    <row r="26" spans="1:6" ht="15.95" customHeight="1">
      <c r="A26" s="228">
        <v>1989</v>
      </c>
      <c r="B26" s="230">
        <v>3.34</v>
      </c>
      <c r="C26" s="230">
        <v>29.911944444444444</v>
      </c>
      <c r="D26" s="231">
        <v>33.251944444444447</v>
      </c>
      <c r="E26" s="230">
        <v>7.1461111111111117</v>
      </c>
      <c r="F26" s="231">
        <v>40.398055555555558</v>
      </c>
    </row>
    <row r="27" spans="1:6" ht="15.95" customHeight="1">
      <c r="A27" s="224">
        <v>1990</v>
      </c>
      <c r="B27" s="226">
        <v>3.5950000000000002</v>
      </c>
      <c r="C27" s="226">
        <v>30.693055555555556</v>
      </c>
      <c r="D27" s="227">
        <v>34.288055555555559</v>
      </c>
      <c r="E27" s="226">
        <v>6.8449999999999998</v>
      </c>
      <c r="F27" s="227">
        <v>41.133055555555558</v>
      </c>
    </row>
    <row r="28" spans="1:6" ht="15.95" customHeight="1">
      <c r="A28" s="228">
        <v>1991</v>
      </c>
      <c r="B28" s="230">
        <v>3.5869444444444443</v>
      </c>
      <c r="C28" s="230">
        <v>34.308055555555555</v>
      </c>
      <c r="D28" s="231">
        <v>37.895000000000003</v>
      </c>
      <c r="E28" s="230">
        <v>6.9441666666666695</v>
      </c>
      <c r="F28" s="231">
        <v>44.839166666666664</v>
      </c>
    </row>
    <row r="29" spans="1:6" ht="15.95" customHeight="1">
      <c r="A29" s="224">
        <v>1992</v>
      </c>
      <c r="B29" s="226">
        <v>3.3861111111111111</v>
      </c>
      <c r="C29" s="226">
        <v>34.116944444444442</v>
      </c>
      <c r="D29" s="227">
        <v>37.503055555555555</v>
      </c>
      <c r="E29" s="226">
        <v>6.9216666666666624</v>
      </c>
      <c r="F29" s="227">
        <v>44.424722222222215</v>
      </c>
    </row>
    <row r="30" spans="1:6" ht="15.95" customHeight="1">
      <c r="A30" s="228">
        <v>1993</v>
      </c>
      <c r="B30" s="230">
        <v>3.7949999999999999</v>
      </c>
      <c r="C30" s="230">
        <v>36.361111111111107</v>
      </c>
      <c r="D30" s="231">
        <v>40.156111111111109</v>
      </c>
      <c r="E30" s="230">
        <v>6.3986111111111077</v>
      </c>
      <c r="F30" s="231">
        <v>46.554722222222217</v>
      </c>
    </row>
    <row r="31" spans="1:6" ht="15.95" customHeight="1">
      <c r="A31" s="224">
        <v>1994</v>
      </c>
      <c r="B31" s="226">
        <v>3.8580555555555556</v>
      </c>
      <c r="C31" s="226">
        <v>36.614166666666662</v>
      </c>
      <c r="D31" s="227">
        <v>40.472222222222214</v>
      </c>
      <c r="E31" s="226">
        <v>7.177499999999994</v>
      </c>
      <c r="F31" s="227">
        <v>47.649722222222209</v>
      </c>
    </row>
    <row r="32" spans="1:6" ht="15.95" customHeight="1">
      <c r="A32" s="228">
        <v>1995</v>
      </c>
      <c r="B32" s="230">
        <v>4.0469444444444447</v>
      </c>
      <c r="C32" s="230">
        <v>37.123888888888892</v>
      </c>
      <c r="D32" s="231">
        <v>41.170833333333334</v>
      </c>
      <c r="E32" s="230">
        <v>7.6838888888888928</v>
      </c>
      <c r="F32" s="231">
        <v>48.854722222222229</v>
      </c>
    </row>
    <row r="33" spans="1:7" ht="15.95" customHeight="1">
      <c r="A33" s="224">
        <v>1996</v>
      </c>
      <c r="B33" s="226">
        <v>4.3661111111111115</v>
      </c>
      <c r="C33" s="226">
        <v>41.046944444444442</v>
      </c>
      <c r="D33" s="227">
        <v>45.413055555555552</v>
      </c>
      <c r="E33" s="226">
        <v>8.9308333333333358</v>
      </c>
      <c r="F33" s="227">
        <v>54.343888888888884</v>
      </c>
    </row>
    <row r="34" spans="1:7" ht="15.95" customHeight="1">
      <c r="A34" s="228">
        <v>1997</v>
      </c>
      <c r="B34" s="230">
        <v>4.2719444444444443</v>
      </c>
      <c r="C34" s="230">
        <v>37.603888888888889</v>
      </c>
      <c r="D34" s="231">
        <v>41.875833333333333</v>
      </c>
      <c r="E34" s="230">
        <v>6.8202777777777817</v>
      </c>
      <c r="F34" s="231">
        <v>48.696111111111115</v>
      </c>
    </row>
    <row r="35" spans="1:7" ht="15.95" customHeight="1">
      <c r="A35" s="224">
        <v>1998</v>
      </c>
      <c r="B35" s="226">
        <v>4.1950000000000003</v>
      </c>
      <c r="C35" s="226">
        <v>38.966944444444437</v>
      </c>
      <c r="D35" s="227">
        <v>43.161944444444437</v>
      </c>
      <c r="E35" s="226">
        <v>9.1308333333333351</v>
      </c>
      <c r="F35" s="227">
        <v>52.292777777777772</v>
      </c>
    </row>
    <row r="36" spans="1:7" ht="15.95" customHeight="1">
      <c r="A36" s="228">
        <v>1999</v>
      </c>
      <c r="B36" s="230">
        <v>4.1399999999999997</v>
      </c>
      <c r="C36" s="230">
        <v>39.291944444444447</v>
      </c>
      <c r="D36" s="231">
        <v>43.431944444444447</v>
      </c>
      <c r="E36" s="230">
        <v>4.9869444444444451</v>
      </c>
      <c r="F36" s="231">
        <v>48.418888888888894</v>
      </c>
    </row>
    <row r="37" spans="1:7" ht="15.95" customHeight="1">
      <c r="A37" s="224">
        <v>2000</v>
      </c>
      <c r="B37" s="226">
        <v>4.0030000000000001</v>
      </c>
      <c r="C37" s="226">
        <v>37.347777777777772</v>
      </c>
      <c r="D37" s="227">
        <v>41.350777777777772</v>
      </c>
      <c r="E37" s="226">
        <v>4.4858333333333267</v>
      </c>
      <c r="F37" s="227">
        <v>45.836611111111097</v>
      </c>
    </row>
    <row r="38" spans="1:7" ht="15.95" customHeight="1">
      <c r="A38" s="228">
        <v>2001</v>
      </c>
      <c r="B38" s="230">
        <v>4.476</v>
      </c>
      <c r="C38" s="230">
        <v>40.599166666666669</v>
      </c>
      <c r="D38" s="231">
        <v>45.075166666666668</v>
      </c>
      <c r="E38" s="230">
        <v>5.846111111111111</v>
      </c>
      <c r="F38" s="231">
        <f>SUM(D38:E38)</f>
        <v>50.921277777777782</v>
      </c>
    </row>
    <row r="39" spans="1:7" ht="15.95" customHeight="1">
      <c r="A39" s="224">
        <v>2002</v>
      </c>
      <c r="B39" s="226">
        <v>4.5529999999999999</v>
      </c>
      <c r="C39" s="226">
        <v>41.096944444444397</v>
      </c>
      <c r="D39" s="227">
        <f>B39+C39</f>
        <v>45.649944444444394</v>
      </c>
      <c r="E39" s="226">
        <v>6.1091666666666704</v>
      </c>
      <c r="F39" s="227">
        <f>SUM(D39:E39)</f>
        <v>51.759111111111068</v>
      </c>
    </row>
    <row r="40" spans="1:7" ht="15.95" customHeight="1">
      <c r="A40" s="228">
        <v>2003</v>
      </c>
      <c r="B40" s="230">
        <v>4.42</v>
      </c>
      <c r="C40" s="230">
        <v>42.11</v>
      </c>
      <c r="D40" s="231">
        <f>B40+C40</f>
        <v>46.53</v>
      </c>
      <c r="E40" s="230">
        <v>5.72</v>
      </c>
      <c r="F40" s="231">
        <f>SUM(D40:E40)</f>
        <v>52.25</v>
      </c>
    </row>
    <row r="41" spans="1:7" ht="15.95" customHeight="1">
      <c r="A41" s="224">
        <v>2004</v>
      </c>
      <c r="B41" s="226">
        <v>4.72</v>
      </c>
      <c r="C41" s="226">
        <v>42.01</v>
      </c>
      <c r="D41" s="227">
        <f>B41+C41</f>
        <v>46.73</v>
      </c>
      <c r="E41" s="226">
        <v>4.8641666666666659</v>
      </c>
      <c r="F41" s="227">
        <f>D41+E41</f>
        <v>51.594166666666666</v>
      </c>
    </row>
    <row r="42" spans="1:7" ht="15.95" customHeight="1">
      <c r="A42" s="228">
        <v>2005</v>
      </c>
      <c r="B42" s="230">
        <v>4.415</v>
      </c>
      <c r="C42" s="230">
        <v>42.464722222222221</v>
      </c>
      <c r="D42" s="231">
        <v>46.87972222222222</v>
      </c>
      <c r="E42" s="230">
        <v>3.22444444444444</v>
      </c>
      <c r="F42" s="231">
        <v>50.119166666666658</v>
      </c>
    </row>
    <row r="43" spans="1:7" ht="15.95" customHeight="1">
      <c r="A43" s="224">
        <v>2006</v>
      </c>
      <c r="B43" s="226">
        <v>4.4369444444444399</v>
      </c>
      <c r="C43" s="226">
        <v>41.97888888</v>
      </c>
      <c r="D43" s="227">
        <v>46.415833324444399</v>
      </c>
      <c r="E43" s="226">
        <v>5.8341666666666603</v>
      </c>
      <c r="F43" s="227">
        <v>52.249999991111103</v>
      </c>
    </row>
    <row r="44" spans="1:7" ht="15.95" customHeight="1">
      <c r="A44" s="228">
        <v>2007</v>
      </c>
      <c r="B44" s="230">
        <v>4.4729999999999999</v>
      </c>
      <c r="C44" s="230">
        <v>42.416111111111107</v>
      </c>
      <c r="D44" s="231">
        <v>46.889111111111106</v>
      </c>
      <c r="E44" s="230">
        <v>4.1405555555555598</v>
      </c>
      <c r="F44" s="231">
        <v>51.029666666666664</v>
      </c>
    </row>
    <row r="45" spans="1:7" ht="15.95" customHeight="1">
      <c r="A45" s="224">
        <v>2008</v>
      </c>
      <c r="B45" s="226">
        <v>4.1459999999999999</v>
      </c>
      <c r="C45" s="226">
        <v>42.484166666666667</v>
      </c>
      <c r="D45" s="227">
        <v>46.630166666666668</v>
      </c>
      <c r="E45" s="226">
        <v>4.8883333333333274</v>
      </c>
      <c r="F45" s="227">
        <v>51.518499999999996</v>
      </c>
    </row>
    <row r="46" spans="1:7" ht="15.95" customHeight="1">
      <c r="A46" s="455">
        <v>2009</v>
      </c>
      <c r="B46" s="456">
        <v>4.4379999999999997</v>
      </c>
      <c r="C46" s="456">
        <v>43.433888888888887</v>
      </c>
      <c r="D46" s="457">
        <v>47.87188888888889</v>
      </c>
      <c r="E46" s="456">
        <v>10.757777777777774</v>
      </c>
      <c r="F46" s="457">
        <v>58.629666666666665</v>
      </c>
    </row>
    <row r="47" spans="1:7" ht="15.95" customHeight="1">
      <c r="A47" s="224">
        <v>2010</v>
      </c>
      <c r="B47" s="226">
        <v>5.43</v>
      </c>
      <c r="C47" s="226">
        <v>49.231944444444444</v>
      </c>
      <c r="D47" s="227">
        <v>54.661944444444444</v>
      </c>
      <c r="E47" s="226">
        <v>13.367222222222219</v>
      </c>
      <c r="F47" s="227">
        <v>68.029166666666669</v>
      </c>
      <c r="G47" s="386"/>
    </row>
    <row r="48" spans="1:7" ht="15.95" customHeight="1">
      <c r="A48" s="388">
        <v>2011</v>
      </c>
      <c r="B48" s="386">
        <v>4.4169999999999998</v>
      </c>
      <c r="C48" s="386">
        <v>42.674444444444447</v>
      </c>
      <c r="D48" s="458">
        <v>47.091444444444448</v>
      </c>
      <c r="E48" s="386">
        <v>8.7480555555555508</v>
      </c>
      <c r="F48" s="458">
        <v>55.839500000000001</v>
      </c>
      <c r="G48" s="386"/>
    </row>
    <row r="49" spans="1:1" ht="15.95" customHeight="1"/>
    <row r="50" spans="1:1" ht="15.95" customHeight="1">
      <c r="A50" s="232" t="s">
        <v>352</v>
      </c>
    </row>
  </sheetData>
  <pageMargins left="0.70866141732283472" right="0.70866141732283472" top="0.74803149606299213" bottom="0.74803149606299213" header="0.31496062992125984" footer="0.31496062992125984"/>
  <pageSetup paperSize="9" orientation="portrait" r:id="rId1"/>
  <headerFooter>
    <oddHeader>&amp;L&amp;G</oddHeader>
  </headerFooter>
  <ignoredErrors>
    <ignoredError sqref="F38" formulaRange="1"/>
  </ignoredError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Normal="100" workbookViewId="0"/>
  </sheetViews>
  <sheetFormatPr defaultColWidth="8.140625" defaultRowHeight="12.75"/>
  <cols>
    <col min="1" max="1" width="5.7109375" style="234" customWidth="1"/>
    <col min="2" max="9" width="10.7109375" style="220" customWidth="1"/>
    <col min="10" max="10" width="11.28515625" style="220" customWidth="1"/>
    <col min="11" max="12" width="10.42578125" style="220" bestFit="1" customWidth="1"/>
    <col min="13" max="16384" width="8.140625" style="220"/>
  </cols>
  <sheetData>
    <row r="1" spans="1:10" ht="15.95" customHeight="1"/>
    <row r="2" spans="1:10" ht="15.95" customHeight="1"/>
    <row r="3" spans="1:10" ht="15.95" customHeight="1">
      <c r="A3" s="789" t="s">
        <v>263</v>
      </c>
      <c r="B3" s="789"/>
      <c r="C3" s="789"/>
      <c r="D3" s="789"/>
      <c r="E3" s="789"/>
      <c r="F3" s="789"/>
      <c r="G3" s="789"/>
      <c r="H3" s="789"/>
      <c r="I3" s="789"/>
      <c r="J3" s="219"/>
    </row>
    <row r="4" spans="1:10" s="517" customFormat="1" ht="15.95" customHeight="1">
      <c r="A4" s="723" t="s">
        <v>214</v>
      </c>
    </row>
    <row r="5" spans="1:10" s="517" customFormat="1" ht="15.95" customHeight="1">
      <c r="A5" s="723"/>
    </row>
    <row r="6" spans="1:10" ht="39" customHeight="1">
      <c r="A6" s="235" t="s">
        <v>6</v>
      </c>
      <c r="B6" s="236" t="s">
        <v>84</v>
      </c>
      <c r="C6" s="236" t="s">
        <v>72</v>
      </c>
      <c r="D6" s="236" t="s">
        <v>93</v>
      </c>
      <c r="E6" s="236" t="s">
        <v>176</v>
      </c>
      <c r="F6" s="236" t="s">
        <v>94</v>
      </c>
      <c r="G6" s="236" t="s">
        <v>95</v>
      </c>
      <c r="H6" s="236" t="s">
        <v>96</v>
      </c>
      <c r="I6" s="237" t="s">
        <v>97</v>
      </c>
    </row>
    <row r="7" spans="1:10" ht="15.95" customHeight="1">
      <c r="A7" s="224">
        <v>1970</v>
      </c>
      <c r="B7" s="226">
        <v>14.3</v>
      </c>
      <c r="C7" s="225" t="s">
        <v>8</v>
      </c>
      <c r="D7" s="225" t="s">
        <v>8</v>
      </c>
      <c r="E7" s="225">
        <v>0.3</v>
      </c>
      <c r="F7" s="225" t="s">
        <v>8</v>
      </c>
      <c r="G7" s="225" t="s">
        <v>8</v>
      </c>
      <c r="H7" s="225" t="s">
        <v>8</v>
      </c>
      <c r="I7" s="238">
        <v>14.6</v>
      </c>
    </row>
    <row r="8" spans="1:10" ht="15.95" customHeight="1">
      <c r="A8" s="239">
        <v>1971</v>
      </c>
      <c r="B8" s="240">
        <v>15.5</v>
      </c>
      <c r="C8" s="241" t="s">
        <v>8</v>
      </c>
      <c r="D8" s="241" t="s">
        <v>8</v>
      </c>
      <c r="E8" s="241">
        <v>0.3</v>
      </c>
      <c r="F8" s="241" t="s">
        <v>8</v>
      </c>
      <c r="G8" s="241" t="s">
        <v>8</v>
      </c>
      <c r="H8" s="241" t="s">
        <v>8</v>
      </c>
      <c r="I8" s="242">
        <v>15.9</v>
      </c>
    </row>
    <row r="9" spans="1:10" ht="15.95" customHeight="1">
      <c r="A9" s="224">
        <v>1972</v>
      </c>
      <c r="B9" s="226">
        <v>17</v>
      </c>
      <c r="C9" s="225" t="s">
        <v>8</v>
      </c>
      <c r="D9" s="225" t="s">
        <v>8</v>
      </c>
      <c r="E9" s="225">
        <v>0.3</v>
      </c>
      <c r="F9" s="225">
        <v>0.1</v>
      </c>
      <c r="G9" s="225" t="s">
        <v>8</v>
      </c>
      <c r="H9" s="225" t="s">
        <v>8</v>
      </c>
      <c r="I9" s="238">
        <v>17.399999999999999</v>
      </c>
    </row>
    <row r="10" spans="1:10" ht="15.95" customHeight="1">
      <c r="A10" s="239">
        <v>1973</v>
      </c>
      <c r="B10" s="240">
        <v>18.5</v>
      </c>
      <c r="C10" s="241" t="s">
        <v>8</v>
      </c>
      <c r="D10" s="241">
        <v>0.4</v>
      </c>
      <c r="E10" s="241">
        <v>0.8</v>
      </c>
      <c r="F10" s="241">
        <v>0.1</v>
      </c>
      <c r="G10" s="241" t="s">
        <v>8</v>
      </c>
      <c r="H10" s="241" t="s">
        <v>8</v>
      </c>
      <c r="I10" s="242">
        <v>19.8</v>
      </c>
    </row>
    <row r="11" spans="1:10" ht="15.95" customHeight="1">
      <c r="A11" s="224">
        <v>1974</v>
      </c>
      <c r="B11" s="226">
        <v>18.600000000000001</v>
      </c>
      <c r="C11" s="225" t="s">
        <v>8</v>
      </c>
      <c r="D11" s="225">
        <v>0.4</v>
      </c>
      <c r="E11" s="225">
        <v>0.9</v>
      </c>
      <c r="F11" s="225">
        <v>0</v>
      </c>
      <c r="G11" s="225" t="s">
        <v>8</v>
      </c>
      <c r="H11" s="225" t="s">
        <v>8</v>
      </c>
      <c r="I11" s="238">
        <v>19.899999999999999</v>
      </c>
    </row>
    <row r="12" spans="1:10" ht="15.95" customHeight="1">
      <c r="A12" s="239">
        <v>1975</v>
      </c>
      <c r="B12" s="240">
        <v>20.8</v>
      </c>
      <c r="C12" s="241" t="s">
        <v>8</v>
      </c>
      <c r="D12" s="241">
        <v>0.2</v>
      </c>
      <c r="E12" s="241">
        <v>1</v>
      </c>
      <c r="F12" s="241">
        <v>0.1</v>
      </c>
      <c r="G12" s="241" t="s">
        <v>8</v>
      </c>
      <c r="H12" s="241">
        <v>0.1</v>
      </c>
      <c r="I12" s="242">
        <v>22.2</v>
      </c>
    </row>
    <row r="13" spans="1:10" ht="15.95" customHeight="1">
      <c r="A13" s="224">
        <v>1976</v>
      </c>
      <c r="B13" s="226">
        <v>25.8</v>
      </c>
      <c r="C13" s="225" t="s">
        <v>8</v>
      </c>
      <c r="D13" s="225">
        <v>0</v>
      </c>
      <c r="E13" s="225">
        <v>1.3</v>
      </c>
      <c r="F13" s="225">
        <v>0.1</v>
      </c>
      <c r="G13" s="225" t="s">
        <v>8</v>
      </c>
      <c r="H13" s="225">
        <v>0.1</v>
      </c>
      <c r="I13" s="238">
        <v>27.3</v>
      </c>
    </row>
    <row r="14" spans="1:10" ht="15.95" customHeight="1">
      <c r="A14" s="239">
        <v>1977</v>
      </c>
      <c r="B14" s="240">
        <v>26.9</v>
      </c>
      <c r="C14" s="241" t="s">
        <v>8</v>
      </c>
      <c r="D14" s="241">
        <v>0.1</v>
      </c>
      <c r="E14" s="241">
        <v>1.4</v>
      </c>
      <c r="F14" s="241">
        <v>0.1</v>
      </c>
      <c r="G14" s="241" t="s">
        <v>8</v>
      </c>
      <c r="H14" s="241">
        <v>0.2</v>
      </c>
      <c r="I14" s="242">
        <v>28.7</v>
      </c>
    </row>
    <row r="15" spans="1:10" ht="15.95" customHeight="1">
      <c r="A15" s="224">
        <v>1978</v>
      </c>
      <c r="B15" s="226">
        <v>28.7</v>
      </c>
      <c r="C15" s="225" t="s">
        <v>8</v>
      </c>
      <c r="D15" s="225">
        <v>0.4</v>
      </c>
      <c r="E15" s="225">
        <v>1.6</v>
      </c>
      <c r="F15" s="225">
        <v>0</v>
      </c>
      <c r="G15" s="225" t="s">
        <v>8</v>
      </c>
      <c r="H15" s="225">
        <v>0.3</v>
      </c>
      <c r="I15" s="238">
        <v>31</v>
      </c>
    </row>
    <row r="16" spans="1:10" ht="15.95" customHeight="1">
      <c r="A16" s="239">
        <v>1979</v>
      </c>
      <c r="B16" s="240">
        <v>29.9</v>
      </c>
      <c r="C16" s="241" t="s">
        <v>8</v>
      </c>
      <c r="D16" s="241">
        <v>0.5</v>
      </c>
      <c r="E16" s="241">
        <v>1.8</v>
      </c>
      <c r="F16" s="241">
        <v>0.1</v>
      </c>
      <c r="G16" s="241" t="s">
        <v>8</v>
      </c>
      <c r="H16" s="241">
        <v>0.3</v>
      </c>
      <c r="I16" s="242">
        <v>32.700000000000003</v>
      </c>
    </row>
    <row r="17" spans="1:9" ht="15.95" customHeight="1">
      <c r="A17" s="224">
        <v>1980</v>
      </c>
      <c r="B17" s="226">
        <v>30.9</v>
      </c>
      <c r="C17" s="225" t="s">
        <v>8</v>
      </c>
      <c r="D17" s="225">
        <v>0.4</v>
      </c>
      <c r="E17" s="225">
        <v>2.2999999999999998</v>
      </c>
      <c r="F17" s="225">
        <v>0.1</v>
      </c>
      <c r="G17" s="225" t="s">
        <v>8</v>
      </c>
      <c r="H17" s="225">
        <v>0.6</v>
      </c>
      <c r="I17" s="238">
        <v>34.5</v>
      </c>
    </row>
    <row r="18" spans="1:9" ht="15.95" customHeight="1">
      <c r="A18" s="239">
        <v>1981</v>
      </c>
      <c r="B18" s="240">
        <v>29.5</v>
      </c>
      <c r="C18" s="241" t="s">
        <v>8</v>
      </c>
      <c r="D18" s="241">
        <v>1.2</v>
      </c>
      <c r="E18" s="241">
        <v>2.7</v>
      </c>
      <c r="F18" s="241">
        <v>0.8</v>
      </c>
      <c r="G18" s="241" t="s">
        <v>8</v>
      </c>
      <c r="H18" s="241">
        <v>1.4</v>
      </c>
      <c r="I18" s="242">
        <v>36</v>
      </c>
    </row>
    <row r="19" spans="1:9" ht="15.95" customHeight="1">
      <c r="A19" s="224">
        <v>1982</v>
      </c>
      <c r="B19" s="226">
        <v>26.8</v>
      </c>
      <c r="C19" s="225" t="s">
        <v>8</v>
      </c>
      <c r="D19" s="225">
        <v>2.4</v>
      </c>
      <c r="E19" s="225">
        <v>3.4</v>
      </c>
      <c r="F19" s="225">
        <v>1.6</v>
      </c>
      <c r="G19" s="225">
        <v>0.2</v>
      </c>
      <c r="H19" s="225">
        <v>1.3</v>
      </c>
      <c r="I19" s="238">
        <v>36.1</v>
      </c>
    </row>
    <row r="20" spans="1:9" ht="15.95" customHeight="1">
      <c r="A20" s="239">
        <v>1983</v>
      </c>
      <c r="B20" s="240">
        <v>18.657499999999999</v>
      </c>
      <c r="C20" s="240">
        <v>9.1666666666666667E-3</v>
      </c>
      <c r="D20" s="240">
        <v>6.1672222222222217</v>
      </c>
      <c r="E20" s="240">
        <v>3.8611111111111107</v>
      </c>
      <c r="F20" s="240">
        <v>4.3238888888888889</v>
      </c>
      <c r="G20" s="240">
        <v>0.71305555555555555</v>
      </c>
      <c r="H20" s="240">
        <v>1.46</v>
      </c>
      <c r="I20" s="243">
        <v>35.191944444444445</v>
      </c>
    </row>
    <row r="21" spans="1:9" ht="15.95" customHeight="1">
      <c r="A21" s="224">
        <v>1984</v>
      </c>
      <c r="B21" s="226">
        <v>13.336666666666666</v>
      </c>
      <c r="C21" s="226">
        <v>0.26527777777777778</v>
      </c>
      <c r="D21" s="226">
        <v>8.9944444444444436</v>
      </c>
      <c r="E21" s="226">
        <v>5.0472222222222216</v>
      </c>
      <c r="F21" s="226">
        <v>5.3219444444444441</v>
      </c>
      <c r="G21" s="226">
        <v>1.9180555555555554</v>
      </c>
      <c r="H21" s="226">
        <v>1.9705555555555554</v>
      </c>
      <c r="I21" s="227">
        <v>36.854166666666664</v>
      </c>
    </row>
    <row r="22" spans="1:9" ht="15.95" customHeight="1">
      <c r="A22" s="239">
        <v>1985</v>
      </c>
      <c r="B22" s="240">
        <v>17.820833333333333</v>
      </c>
      <c r="C22" s="240">
        <v>5.9166666666666666E-2</v>
      </c>
      <c r="D22" s="240">
        <v>11.808611111111111</v>
      </c>
      <c r="E22" s="240">
        <v>6.5824999999999996</v>
      </c>
      <c r="F22" s="240">
        <v>3.7650000000000001</v>
      </c>
      <c r="G22" s="240">
        <v>3.2111111111111108</v>
      </c>
      <c r="H22" s="240">
        <v>2.3330555555555557</v>
      </c>
      <c r="I22" s="243">
        <v>45.580277777777773</v>
      </c>
    </row>
    <row r="23" spans="1:9" ht="15.95" customHeight="1">
      <c r="A23" s="224">
        <v>1986</v>
      </c>
      <c r="B23" s="226">
        <v>13.887777777777778</v>
      </c>
      <c r="C23" s="226">
        <v>0.29027777777777775</v>
      </c>
      <c r="D23" s="226">
        <v>12.913888888888888</v>
      </c>
      <c r="E23" s="226">
        <v>8.4663888888888881</v>
      </c>
      <c r="F23" s="226">
        <v>1.8608333333333333</v>
      </c>
      <c r="G23" s="226">
        <v>5.2819444444444441</v>
      </c>
      <c r="H23" s="226">
        <v>2.3569444444444443</v>
      </c>
      <c r="I23" s="227">
        <v>45.058055555555548</v>
      </c>
    </row>
    <row r="24" spans="1:9" ht="15.95" customHeight="1">
      <c r="A24" s="239">
        <v>1987</v>
      </c>
      <c r="B24" s="240">
        <v>11.838055555555554</v>
      </c>
      <c r="C24" s="240">
        <v>0.5330555555555555</v>
      </c>
      <c r="D24" s="240">
        <v>12.701111111111111</v>
      </c>
      <c r="E24" s="240">
        <v>9.1644444444444435</v>
      </c>
      <c r="F24" s="240">
        <v>3.7050000000000001</v>
      </c>
      <c r="G24" s="240">
        <v>6.9069444444444441</v>
      </c>
      <c r="H24" s="240">
        <v>2.7438888888888888</v>
      </c>
      <c r="I24" s="243">
        <v>47.592500000000001</v>
      </c>
    </row>
    <row r="25" spans="1:9" ht="15.95" customHeight="1">
      <c r="A25" s="224">
        <v>1988</v>
      </c>
      <c r="B25" s="226">
        <v>7.4869444444444442</v>
      </c>
      <c r="C25" s="226">
        <v>0.78805555555555551</v>
      </c>
      <c r="D25" s="226">
        <v>11.801111111111112</v>
      </c>
      <c r="E25" s="226">
        <v>9.5250000000000004</v>
      </c>
      <c r="F25" s="226">
        <v>4.9161111111111113</v>
      </c>
      <c r="G25" s="226">
        <v>6.9222222222222216</v>
      </c>
      <c r="H25" s="226">
        <v>2.8011111111111107</v>
      </c>
      <c r="I25" s="227">
        <v>44.240555555555559</v>
      </c>
    </row>
    <row r="26" spans="1:9" ht="15.95" customHeight="1">
      <c r="A26" s="239">
        <v>1989</v>
      </c>
      <c r="B26" s="240">
        <v>4.9241666666666672</v>
      </c>
      <c r="C26" s="240">
        <v>1.6641666666666666</v>
      </c>
      <c r="D26" s="240">
        <v>8.9191666666666656</v>
      </c>
      <c r="E26" s="240">
        <v>9.5133333333333336</v>
      </c>
      <c r="F26" s="240">
        <v>5.2188888888888885</v>
      </c>
      <c r="G26" s="240">
        <v>6.8311111111111114</v>
      </c>
      <c r="H26" s="240">
        <v>3.3272222222222223</v>
      </c>
      <c r="I26" s="243">
        <v>40.398055555555558</v>
      </c>
    </row>
    <row r="27" spans="1:9" ht="15.95" customHeight="1">
      <c r="A27" s="224">
        <v>1990</v>
      </c>
      <c r="B27" s="226">
        <v>3.6166666666666667</v>
      </c>
      <c r="C27" s="226">
        <v>2.4950000000000001</v>
      </c>
      <c r="D27" s="226">
        <v>8.225833333333334</v>
      </c>
      <c r="E27" s="226">
        <v>10.362500000000001</v>
      </c>
      <c r="F27" s="226">
        <v>6.3369444444444447</v>
      </c>
      <c r="G27" s="226">
        <v>7.0830555555555552</v>
      </c>
      <c r="H27" s="226">
        <v>3.0130555555555558</v>
      </c>
      <c r="I27" s="227">
        <v>41.133055555555558</v>
      </c>
    </row>
    <row r="28" spans="1:9" ht="15.95" customHeight="1">
      <c r="A28" s="239">
        <v>1991</v>
      </c>
      <c r="B28" s="240">
        <v>5.0972222222222214</v>
      </c>
      <c r="C28" s="240">
        <v>3.0508333333333333</v>
      </c>
      <c r="D28" s="240">
        <v>7.7447222222222214</v>
      </c>
      <c r="E28" s="240">
        <v>12.416666666666666</v>
      </c>
      <c r="F28" s="240">
        <v>6.1508333333333329</v>
      </c>
      <c r="G28" s="240">
        <v>7.3869444444444445</v>
      </c>
      <c r="H28" s="240">
        <v>2.9919444444444445</v>
      </c>
      <c r="I28" s="243">
        <v>44.839166666666664</v>
      </c>
    </row>
    <row r="29" spans="1:9" ht="15.95" customHeight="1">
      <c r="A29" s="224">
        <v>1992</v>
      </c>
      <c r="B29" s="226">
        <v>4.7994444444444442</v>
      </c>
      <c r="C29" s="226">
        <v>3.7286111111111109</v>
      </c>
      <c r="D29" s="226">
        <v>6.65</v>
      </c>
      <c r="E29" s="226">
        <v>13.396666666666667</v>
      </c>
      <c r="F29" s="226">
        <v>5.7919444444444448</v>
      </c>
      <c r="G29" s="226">
        <v>6.9130555555555553</v>
      </c>
      <c r="H29" s="226">
        <v>3.145</v>
      </c>
      <c r="I29" s="227">
        <v>44.424722222222222</v>
      </c>
    </row>
    <row r="30" spans="1:9" ht="15.95" customHeight="1">
      <c r="A30" s="239">
        <v>1993</v>
      </c>
      <c r="B30" s="240">
        <v>5.650555555555556</v>
      </c>
      <c r="C30" s="240">
        <v>3.6572222222222224</v>
      </c>
      <c r="D30" s="240">
        <v>6.1447222222222218</v>
      </c>
      <c r="E30" s="240">
        <v>15.566111111111111</v>
      </c>
      <c r="F30" s="240">
        <v>5.0449999999999999</v>
      </c>
      <c r="G30" s="240">
        <v>7.213055555555556</v>
      </c>
      <c r="H30" s="240">
        <v>3.2780555555555555</v>
      </c>
      <c r="I30" s="243">
        <v>46.554722222222225</v>
      </c>
    </row>
    <row r="31" spans="1:9" ht="15.95" customHeight="1">
      <c r="A31" s="224">
        <v>1994</v>
      </c>
      <c r="B31" s="226">
        <v>7.0572222222222214</v>
      </c>
      <c r="C31" s="226">
        <v>3.9063888888888885</v>
      </c>
      <c r="D31" s="226">
        <v>5.1741666666666672</v>
      </c>
      <c r="E31" s="226">
        <v>18.503333333333334</v>
      </c>
      <c r="F31" s="226">
        <v>2.7530555555555556</v>
      </c>
      <c r="G31" s="226">
        <v>6.9191666666666665</v>
      </c>
      <c r="H31" s="226">
        <v>3.33</v>
      </c>
      <c r="I31" s="227">
        <v>47.643333333333338</v>
      </c>
    </row>
    <row r="32" spans="1:9" ht="15.95" customHeight="1">
      <c r="A32" s="239">
        <v>1995</v>
      </c>
      <c r="B32" s="240">
        <v>6.0066666666666668</v>
      </c>
      <c r="C32" s="240">
        <v>3.85</v>
      </c>
      <c r="D32" s="240">
        <v>4.5127777777777771</v>
      </c>
      <c r="E32" s="240">
        <v>20.957222222222221</v>
      </c>
      <c r="F32" s="240">
        <v>3.3591666666666664</v>
      </c>
      <c r="G32" s="240">
        <v>6.9669444444444446</v>
      </c>
      <c r="H32" s="240">
        <v>3.2019444444444445</v>
      </c>
      <c r="I32" s="243">
        <v>48.854722222222222</v>
      </c>
    </row>
    <row r="33" spans="1:12" ht="15.95" customHeight="1">
      <c r="A33" s="224">
        <v>1996</v>
      </c>
      <c r="B33" s="226">
        <v>9.1591666666666658</v>
      </c>
      <c r="C33" s="226">
        <v>3.9794444444444443</v>
      </c>
      <c r="D33" s="226">
        <v>5.0316666666666672</v>
      </c>
      <c r="E33" s="226">
        <v>24.78361111111111</v>
      </c>
      <c r="F33" s="226">
        <v>1.68</v>
      </c>
      <c r="G33" s="226">
        <v>6.9161111111111113</v>
      </c>
      <c r="H33" s="226">
        <v>2.7938888888888886</v>
      </c>
      <c r="I33" s="227">
        <v>54.343888888888884</v>
      </c>
    </row>
    <row r="34" spans="1:12" ht="15.95" customHeight="1">
      <c r="A34" s="239">
        <v>1997</v>
      </c>
      <c r="B34" s="240">
        <v>5.4919444444444441</v>
      </c>
      <c r="C34" s="240">
        <v>3.7552777777777777</v>
      </c>
      <c r="D34" s="240">
        <v>3.9772222222222222</v>
      </c>
      <c r="E34" s="240">
        <v>23.853055555555553</v>
      </c>
      <c r="F34" s="240">
        <v>2.17</v>
      </c>
      <c r="G34" s="240">
        <v>6.108888888888889</v>
      </c>
      <c r="H34" s="240">
        <v>3.34</v>
      </c>
      <c r="I34" s="243">
        <v>48.69638888888889</v>
      </c>
    </row>
    <row r="35" spans="1:12" ht="15.95" customHeight="1">
      <c r="A35" s="224">
        <v>1998</v>
      </c>
      <c r="B35" s="226">
        <v>6.7919444444444448</v>
      </c>
      <c r="C35" s="226">
        <v>4.1130555555555555</v>
      </c>
      <c r="D35" s="226">
        <v>3.5111111111111111</v>
      </c>
      <c r="E35" s="226">
        <v>24.863888888888887</v>
      </c>
      <c r="F35" s="226">
        <v>1.7369444444444444</v>
      </c>
      <c r="G35" s="226">
        <v>7.3680555555555554</v>
      </c>
      <c r="H35" s="226">
        <v>3.907777777777778</v>
      </c>
      <c r="I35" s="227">
        <v>52.292777777777786</v>
      </c>
      <c r="J35" s="386"/>
      <c r="K35" s="386"/>
    </row>
    <row r="36" spans="1:12" ht="15.95" customHeight="1">
      <c r="A36" s="239">
        <v>1999</v>
      </c>
      <c r="B36" s="240">
        <v>4.7080555555555552</v>
      </c>
      <c r="C36" s="240">
        <v>3.4041666666666663</v>
      </c>
      <c r="D36" s="240">
        <v>2.8472222222222223</v>
      </c>
      <c r="E36" s="240">
        <v>23.625555555555554</v>
      </c>
      <c r="F36" s="240">
        <v>1.5022222222222221</v>
      </c>
      <c r="G36" s="240">
        <v>7.5238888888888891</v>
      </c>
      <c r="H36" s="240">
        <v>4.807777777777777</v>
      </c>
      <c r="I36" s="243">
        <v>48.418888888888887</v>
      </c>
      <c r="J36" s="386"/>
      <c r="K36" s="386"/>
      <c r="L36" s="386"/>
    </row>
    <row r="37" spans="1:12" ht="15.95" customHeight="1">
      <c r="A37" s="224">
        <v>2000</v>
      </c>
      <c r="B37" s="226">
        <v>2.9466666666666663</v>
      </c>
      <c r="C37" s="226">
        <v>2.5249999999999999</v>
      </c>
      <c r="D37" s="226">
        <v>2.3947222222222222</v>
      </c>
      <c r="E37" s="226">
        <v>23.791388888888886</v>
      </c>
      <c r="F37" s="226">
        <v>2.0511111111111107</v>
      </c>
      <c r="G37" s="226">
        <v>7.484166666666666</v>
      </c>
      <c r="H37" s="226">
        <v>4.6438888888888883</v>
      </c>
      <c r="I37" s="227">
        <v>45.836944444444441</v>
      </c>
      <c r="J37" s="386"/>
      <c r="K37" s="386"/>
    </row>
    <row r="38" spans="1:12" ht="15.95" customHeight="1">
      <c r="A38" s="239">
        <v>2001</v>
      </c>
      <c r="B38" s="240">
        <v>4.0744444444444445</v>
      </c>
      <c r="C38" s="240">
        <v>3.2213888888888889</v>
      </c>
      <c r="D38" s="240">
        <v>2.0302777777777776</v>
      </c>
      <c r="E38" s="240">
        <v>27.393888888888888</v>
      </c>
      <c r="F38" s="240">
        <v>1.6908333333333332</v>
      </c>
      <c r="G38" s="240">
        <v>7.596111111111111</v>
      </c>
      <c r="H38" s="240">
        <v>4.9141666666666666</v>
      </c>
      <c r="I38" s="243">
        <v>50.921111111111109</v>
      </c>
      <c r="J38" s="386"/>
      <c r="K38" s="386"/>
      <c r="L38" s="386"/>
    </row>
    <row r="39" spans="1:12" ht="15.95" customHeight="1">
      <c r="A39" s="224">
        <v>2002</v>
      </c>
      <c r="B39" s="226">
        <v>4.4016666666666699</v>
      </c>
      <c r="C39" s="226">
        <v>3.3472222222222201</v>
      </c>
      <c r="D39" s="226">
        <v>2.0905555555555599</v>
      </c>
      <c r="E39" s="226">
        <v>28.586111111111101</v>
      </c>
      <c r="F39" s="226">
        <v>1.3119444444444399</v>
      </c>
      <c r="G39" s="226">
        <v>7.69</v>
      </c>
      <c r="H39" s="226">
        <v>4.3311111111111096</v>
      </c>
      <c r="I39" s="227">
        <v>51.758611111111094</v>
      </c>
      <c r="J39" s="386"/>
      <c r="K39" s="386"/>
    </row>
    <row r="40" spans="1:12" ht="15.95" customHeight="1">
      <c r="A40" s="239">
        <v>2003</v>
      </c>
      <c r="B40" s="240">
        <v>4.75</v>
      </c>
      <c r="C40" s="240">
        <v>3.25</v>
      </c>
      <c r="D40" s="240">
        <v>2.06</v>
      </c>
      <c r="E40" s="240">
        <v>29.723611111111101</v>
      </c>
      <c r="F40" s="240">
        <v>0.48583333333333301</v>
      </c>
      <c r="G40" s="240">
        <v>6.6238888888888896</v>
      </c>
      <c r="H40" s="240">
        <v>5.3449999999999998</v>
      </c>
      <c r="I40" s="243">
        <v>52.238333333333323</v>
      </c>
      <c r="J40" s="386"/>
      <c r="K40" s="386"/>
      <c r="L40" s="386"/>
    </row>
    <row r="41" spans="1:12" ht="15.95" customHeight="1">
      <c r="A41" s="224">
        <v>2004</v>
      </c>
      <c r="B41" s="226">
        <v>3.69</v>
      </c>
      <c r="C41" s="226">
        <v>2.76</v>
      </c>
      <c r="D41" s="226">
        <v>3.57</v>
      </c>
      <c r="E41" s="226">
        <v>28.146666666666665</v>
      </c>
      <c r="F41" s="226">
        <v>0.37</v>
      </c>
      <c r="G41" s="226">
        <v>6.68</v>
      </c>
      <c r="H41" s="226">
        <v>6.3680000000000003</v>
      </c>
      <c r="I41" s="227">
        <v>51.584666666666664</v>
      </c>
      <c r="J41" s="386"/>
      <c r="K41" s="386"/>
    </row>
    <row r="42" spans="1:12" ht="15.95" customHeight="1">
      <c r="A42" s="239">
        <v>2005</v>
      </c>
      <c r="B42" s="240">
        <v>3.2316666666666665</v>
      </c>
      <c r="C42" s="240">
        <v>2.3616666666666664</v>
      </c>
      <c r="D42" s="240">
        <v>3.2433333333333332</v>
      </c>
      <c r="E42" s="240">
        <v>29.414444444444445</v>
      </c>
      <c r="F42" s="240">
        <v>0.32805555555555554</v>
      </c>
      <c r="G42" s="240">
        <v>6.165</v>
      </c>
      <c r="H42" s="240">
        <v>5.375</v>
      </c>
      <c r="I42" s="243">
        <v>50.119166666666672</v>
      </c>
      <c r="J42" s="386"/>
      <c r="K42" s="386"/>
      <c r="L42" s="386"/>
    </row>
    <row r="43" spans="1:12" ht="15.95" customHeight="1">
      <c r="A43" s="224">
        <v>2006</v>
      </c>
      <c r="B43" s="226">
        <v>3.427777777777778</v>
      </c>
      <c r="C43" s="226">
        <v>2.4424999999999999</v>
      </c>
      <c r="D43" s="226">
        <v>3.8633333333333328</v>
      </c>
      <c r="E43" s="226">
        <v>30.668611111111108</v>
      </c>
      <c r="F43" s="226">
        <v>0.21194444444444444</v>
      </c>
      <c r="G43" s="226">
        <v>5.8561111111111117</v>
      </c>
      <c r="H43" s="226">
        <v>5.73</v>
      </c>
      <c r="I43" s="227">
        <v>52.200277777777771</v>
      </c>
      <c r="J43" s="386"/>
      <c r="K43" s="386"/>
    </row>
    <row r="44" spans="1:12" ht="15.95" customHeight="1">
      <c r="A44" s="239">
        <v>2007</v>
      </c>
      <c r="B44" s="240">
        <v>2.0383333333333331</v>
      </c>
      <c r="C44" s="240">
        <v>2.2038888888888888</v>
      </c>
      <c r="D44" s="240">
        <v>2.9705555555555558</v>
      </c>
      <c r="E44" s="240">
        <v>32.33</v>
      </c>
      <c r="F44" s="240">
        <v>0.255</v>
      </c>
      <c r="G44" s="240">
        <v>5.7930555555555561</v>
      </c>
      <c r="H44" s="240">
        <v>5.4388888888888891</v>
      </c>
      <c r="I44" s="243">
        <v>51.029722222222219</v>
      </c>
      <c r="J44" s="386"/>
      <c r="K44" s="386"/>
      <c r="L44" s="386"/>
    </row>
    <row r="45" spans="1:12" ht="15.95" customHeight="1">
      <c r="A45" s="224">
        <v>2008</v>
      </c>
      <c r="B45" s="226">
        <v>1.3372222222222221</v>
      </c>
      <c r="C45" s="226">
        <v>2.1097222222222221</v>
      </c>
      <c r="D45" s="226">
        <v>2.8602777777777777</v>
      </c>
      <c r="E45" s="226">
        <v>34.51</v>
      </c>
      <c r="F45" s="226">
        <v>0.15194444444444444</v>
      </c>
      <c r="G45" s="226">
        <v>5.6980555555555554</v>
      </c>
      <c r="H45" s="226">
        <v>4.8511111111111109</v>
      </c>
      <c r="I45" s="227">
        <v>51.518333333333331</v>
      </c>
      <c r="J45" s="386"/>
      <c r="K45" s="386"/>
    </row>
    <row r="46" spans="1:12" ht="15.95" customHeight="1">
      <c r="A46" s="459">
        <v>2009</v>
      </c>
      <c r="B46" s="460">
        <v>2.3722222222222222</v>
      </c>
      <c r="C46" s="460">
        <v>5.0252777777777773</v>
      </c>
      <c r="D46" s="460">
        <v>2.8233333333333337</v>
      </c>
      <c r="E46" s="460">
        <v>39.900277777777774</v>
      </c>
      <c r="F46" s="460">
        <v>0.18611111111111112</v>
      </c>
      <c r="G46" s="460">
        <v>5.1950000000000003</v>
      </c>
      <c r="H46" s="460">
        <v>3.092222222222222</v>
      </c>
      <c r="I46" s="461">
        <v>58.594444444444434</v>
      </c>
      <c r="J46" s="386"/>
      <c r="K46" s="386"/>
      <c r="L46" s="386"/>
    </row>
    <row r="47" spans="1:12" ht="15.95" customHeight="1">
      <c r="A47" s="224">
        <v>2010</v>
      </c>
      <c r="B47" s="226">
        <v>4.6513888888888886</v>
      </c>
      <c r="C47" s="226">
        <v>6.9447222222222216</v>
      </c>
      <c r="D47" s="226">
        <v>3.3224999999999998</v>
      </c>
      <c r="E47" s="226">
        <v>43.025833333333338</v>
      </c>
      <c r="F47" s="226">
        <v>0.11611111111111111</v>
      </c>
      <c r="G47" s="226">
        <v>5.4227777777777773</v>
      </c>
      <c r="H47" s="226">
        <v>4.487222222222222</v>
      </c>
      <c r="I47" s="227">
        <f>SUM(B47:H47)</f>
        <v>67.970555555555563</v>
      </c>
      <c r="J47" s="386"/>
      <c r="K47" s="386"/>
    </row>
    <row r="48" spans="1:12" ht="15.95" customHeight="1">
      <c r="A48" s="239">
        <v>2011</v>
      </c>
      <c r="B48" s="386">
        <v>2.1852777777777779</v>
      </c>
      <c r="C48" s="386">
        <v>3.868611111111111</v>
      </c>
      <c r="D48" s="386">
        <v>2.8933333333333335</v>
      </c>
      <c r="E48" s="386">
        <v>38.213888888888889</v>
      </c>
      <c r="F48" s="386">
        <v>0.105</v>
      </c>
      <c r="G48" s="386">
        <v>5.056111111111111</v>
      </c>
      <c r="H48" s="386">
        <v>3.5169444444444444</v>
      </c>
      <c r="I48" s="458">
        <f>SUM(B48:H48)</f>
        <v>55.839166666666671</v>
      </c>
      <c r="J48" s="386"/>
      <c r="K48" s="386"/>
      <c r="L48" s="386"/>
    </row>
    <row r="49" spans="1:12" ht="15.95" customHeight="1">
      <c r="A49" s="239"/>
      <c r="B49" s="386"/>
      <c r="C49" s="386"/>
      <c r="D49" s="386"/>
      <c r="E49" s="386"/>
      <c r="F49" s="386"/>
      <c r="G49" s="386"/>
      <c r="H49" s="386"/>
      <c r="I49" s="458"/>
      <c r="J49" s="386"/>
      <c r="K49" s="386"/>
      <c r="L49" s="386"/>
    </row>
    <row r="50" spans="1:12" ht="15.95" customHeight="1">
      <c r="A50" s="232" t="s">
        <v>352</v>
      </c>
      <c r="B50" s="244"/>
      <c r="C50" s="244"/>
      <c r="D50" s="244"/>
      <c r="E50" s="244"/>
      <c r="F50" s="244"/>
      <c r="G50" s="244"/>
      <c r="H50" s="244"/>
      <c r="I50" s="245"/>
      <c r="J50" s="386"/>
      <c r="K50" s="386"/>
    </row>
    <row r="51" spans="1:12" ht="27.95" customHeight="1">
      <c r="A51" s="887" t="s">
        <v>349</v>
      </c>
      <c r="B51" s="885"/>
      <c r="C51" s="885"/>
      <c r="D51" s="885"/>
      <c r="E51" s="885"/>
      <c r="F51" s="885"/>
      <c r="G51" s="885"/>
      <c r="H51" s="885"/>
      <c r="I51" s="885"/>
      <c r="J51" s="246"/>
    </row>
    <row r="53" spans="1:12">
      <c r="A53" s="220"/>
    </row>
  </sheetData>
  <mergeCells count="1">
    <mergeCell ref="A51:I51"/>
  </mergeCells>
  <pageMargins left="0.70866141732283472" right="0.70866141732283472" top="0.74803149606299213" bottom="0.74803149606299213" header="0.31496062992125984" footer="0.31496062992125984"/>
  <pageSetup paperSize="9" scale="73" orientation="portrait" r:id="rId1"/>
  <headerFooter>
    <oddHeader>&amp;L&amp;G</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0"/>
  <sheetViews>
    <sheetView showWhiteSpace="0" zoomScaleNormal="100" workbookViewId="0"/>
  </sheetViews>
  <sheetFormatPr defaultColWidth="0.140625" defaultRowHeight="12.75"/>
  <cols>
    <col min="1" max="1" width="9.7109375" style="234" customWidth="1"/>
    <col min="2" max="7" width="10.7109375" style="248" customWidth="1"/>
    <col min="8" max="8" width="13.7109375" style="248" customWidth="1"/>
    <col min="9" max="9" width="12.7109375" style="248" customWidth="1"/>
    <col min="10" max="13" width="10.7109375" style="248" customWidth="1"/>
    <col min="14" max="14" width="3.28515625" style="220" customWidth="1"/>
    <col min="15" max="25" width="0.140625" style="220" customWidth="1"/>
    <col min="26" max="43" width="0.140625" style="220" hidden="1" customWidth="1"/>
    <col min="44" max="16384" width="0.140625" style="220"/>
  </cols>
  <sheetData>
    <row r="1" spans="1:14" ht="15.95" customHeight="1"/>
    <row r="2" spans="1:14" ht="15.95" customHeight="1"/>
    <row r="3" spans="1:14" ht="15.95" customHeight="1">
      <c r="A3" s="247" t="s">
        <v>264</v>
      </c>
    </row>
    <row r="4" spans="1:14" s="517" customFormat="1" ht="15.95" customHeight="1">
      <c r="A4" s="723" t="s">
        <v>265</v>
      </c>
      <c r="B4" s="518"/>
      <c r="C4" s="518"/>
      <c r="D4" s="518"/>
      <c r="E4" s="518"/>
      <c r="F4" s="518"/>
      <c r="G4" s="518"/>
      <c r="H4" s="518"/>
      <c r="I4" s="518"/>
      <c r="J4" s="518"/>
      <c r="K4" s="518"/>
      <c r="L4" s="518"/>
      <c r="M4" s="518"/>
    </row>
    <row r="5" spans="1:14" s="517" customFormat="1" ht="15.95" customHeight="1">
      <c r="A5" s="723"/>
      <c r="B5" s="518"/>
      <c r="C5" s="518"/>
      <c r="D5" s="518"/>
      <c r="E5" s="518"/>
      <c r="F5" s="518"/>
      <c r="G5" s="518"/>
      <c r="H5" s="518"/>
      <c r="I5" s="518"/>
      <c r="J5" s="518"/>
      <c r="K5" s="518"/>
      <c r="L5" s="518"/>
      <c r="M5" s="518"/>
    </row>
    <row r="6" spans="1:14" s="252" customFormat="1" ht="27.95" customHeight="1">
      <c r="A6" s="249" t="s">
        <v>98</v>
      </c>
      <c r="B6" s="250" t="s">
        <v>99</v>
      </c>
      <c r="C6" s="250" t="s">
        <v>100</v>
      </c>
      <c r="D6" s="250" t="s">
        <v>101</v>
      </c>
      <c r="E6" s="250" t="s">
        <v>102</v>
      </c>
      <c r="F6" s="250" t="s">
        <v>103</v>
      </c>
      <c r="G6" s="250" t="s">
        <v>104</v>
      </c>
      <c r="H6" s="250" t="s">
        <v>105</v>
      </c>
      <c r="I6" s="250" t="s">
        <v>106</v>
      </c>
      <c r="J6" s="250" t="s">
        <v>107</v>
      </c>
      <c r="K6" s="250" t="s">
        <v>108</v>
      </c>
      <c r="L6" s="251" t="s">
        <v>28</v>
      </c>
      <c r="M6" s="250" t="s">
        <v>109</v>
      </c>
    </row>
    <row r="7" spans="1:14" s="252" customFormat="1" ht="39" customHeight="1">
      <c r="A7" s="253" t="s">
        <v>110</v>
      </c>
      <c r="B7" s="250" t="s">
        <v>111</v>
      </c>
      <c r="C7" s="250" t="s">
        <v>112</v>
      </c>
      <c r="D7" s="250" t="s">
        <v>113</v>
      </c>
      <c r="E7" s="250" t="s">
        <v>114</v>
      </c>
      <c r="F7" s="250" t="s">
        <v>115</v>
      </c>
      <c r="G7" s="250" t="s">
        <v>116</v>
      </c>
      <c r="H7" s="250" t="s">
        <v>117</v>
      </c>
      <c r="I7" s="250" t="s">
        <v>118</v>
      </c>
      <c r="J7" s="250" t="s">
        <v>119</v>
      </c>
      <c r="K7" s="254"/>
      <c r="L7" s="255"/>
      <c r="M7" s="255"/>
    </row>
    <row r="8" spans="1:14" ht="15.95" customHeight="1">
      <c r="A8" s="256">
        <v>33969</v>
      </c>
      <c r="B8" s="225" t="s">
        <v>8</v>
      </c>
      <c r="C8" s="225" t="s">
        <v>8</v>
      </c>
      <c r="D8" s="225" t="s">
        <v>8</v>
      </c>
      <c r="E8" s="225" t="s">
        <v>8</v>
      </c>
      <c r="F8" s="257">
        <v>1.2</v>
      </c>
      <c r="G8" s="257" t="s">
        <v>8</v>
      </c>
      <c r="H8" s="257" t="s">
        <v>8</v>
      </c>
      <c r="I8" s="257" t="s">
        <v>8</v>
      </c>
      <c r="J8" s="257" t="s">
        <v>8</v>
      </c>
      <c r="K8" s="225" t="s">
        <v>8</v>
      </c>
      <c r="L8" s="258">
        <v>1.2</v>
      </c>
      <c r="M8" s="225">
        <v>1</v>
      </c>
    </row>
    <row r="9" spans="1:14" ht="15.95" customHeight="1">
      <c r="A9" s="259">
        <v>34334</v>
      </c>
      <c r="B9" s="241" t="s">
        <v>8</v>
      </c>
      <c r="C9" s="241" t="s">
        <v>8</v>
      </c>
      <c r="D9" s="241" t="s">
        <v>8</v>
      </c>
      <c r="E9" s="241" t="s">
        <v>8</v>
      </c>
      <c r="F9" s="260">
        <v>6.6</v>
      </c>
      <c r="G9" s="260" t="s">
        <v>8</v>
      </c>
      <c r="H9" s="260" t="s">
        <v>8</v>
      </c>
      <c r="I9" s="260" t="s">
        <v>8</v>
      </c>
      <c r="J9" s="260" t="s">
        <v>8</v>
      </c>
      <c r="K9" s="260">
        <v>0.1</v>
      </c>
      <c r="L9" s="261">
        <v>6.7</v>
      </c>
      <c r="M9" s="241">
        <v>6</v>
      </c>
    </row>
    <row r="10" spans="1:14" ht="15.95" customHeight="1">
      <c r="A10" s="256">
        <v>34699</v>
      </c>
      <c r="B10" s="225" t="s">
        <v>8</v>
      </c>
      <c r="C10" s="225" t="s">
        <v>8</v>
      </c>
      <c r="D10" s="225" t="s">
        <v>8</v>
      </c>
      <c r="E10" s="225" t="s">
        <v>8</v>
      </c>
      <c r="F10" s="257">
        <v>11.8</v>
      </c>
      <c r="G10" s="257" t="s">
        <v>8</v>
      </c>
      <c r="H10" s="257" t="s">
        <v>8</v>
      </c>
      <c r="I10" s="257" t="s">
        <v>8</v>
      </c>
      <c r="J10" s="257" t="s">
        <v>8</v>
      </c>
      <c r="K10" s="257">
        <v>1.1299999999999999</v>
      </c>
      <c r="L10" s="258">
        <v>12.93</v>
      </c>
      <c r="M10" s="225">
        <v>13</v>
      </c>
    </row>
    <row r="11" spans="1:14" ht="15.95" customHeight="1">
      <c r="A11" s="259">
        <v>35064</v>
      </c>
      <c r="B11" s="260">
        <v>10.72</v>
      </c>
      <c r="C11" s="260">
        <v>0.56999999999999995</v>
      </c>
      <c r="D11" s="241" t="s">
        <v>8</v>
      </c>
      <c r="E11" s="260">
        <v>0.9</v>
      </c>
      <c r="F11" s="260">
        <v>15.23</v>
      </c>
      <c r="G11" s="260" t="s">
        <v>8</v>
      </c>
      <c r="H11" s="260" t="s">
        <v>8</v>
      </c>
      <c r="I11" s="260" t="s">
        <v>8</v>
      </c>
      <c r="J11" s="260" t="s">
        <v>8</v>
      </c>
      <c r="K11" s="260">
        <v>2.54</v>
      </c>
      <c r="L11" s="261">
        <v>29.96</v>
      </c>
      <c r="M11" s="241">
        <v>65</v>
      </c>
      <c r="N11" s="462"/>
    </row>
    <row r="12" spans="1:14" ht="15.95" customHeight="1">
      <c r="A12" s="256">
        <v>35430</v>
      </c>
      <c r="B12" s="257">
        <v>34</v>
      </c>
      <c r="C12" s="257">
        <v>7.1</v>
      </c>
      <c r="D12" s="257">
        <v>0.57999999999999996</v>
      </c>
      <c r="E12" s="257">
        <v>4</v>
      </c>
      <c r="F12" s="257">
        <v>17.47</v>
      </c>
      <c r="G12" s="257" t="s">
        <v>8</v>
      </c>
      <c r="H12" s="257" t="s">
        <v>8</v>
      </c>
      <c r="I12" s="257" t="s">
        <v>8</v>
      </c>
      <c r="J12" s="257" t="s">
        <v>8</v>
      </c>
      <c r="K12" s="257">
        <v>7.46</v>
      </c>
      <c r="L12" s="258">
        <v>70.61</v>
      </c>
      <c r="M12" s="225">
        <v>128</v>
      </c>
      <c r="N12" s="462"/>
    </row>
    <row r="13" spans="1:14" ht="15.95" customHeight="1">
      <c r="A13" s="259">
        <v>35795</v>
      </c>
      <c r="B13" s="260">
        <v>80</v>
      </c>
      <c r="C13" s="260">
        <v>15.18</v>
      </c>
      <c r="D13" s="260">
        <v>8.76</v>
      </c>
      <c r="E13" s="260">
        <v>6.48</v>
      </c>
      <c r="F13" s="260">
        <v>19.670000000000002</v>
      </c>
      <c r="G13" s="260">
        <v>4.8099999999999996</v>
      </c>
      <c r="H13" s="260">
        <v>0.62</v>
      </c>
      <c r="I13" s="241" t="s">
        <v>8</v>
      </c>
      <c r="J13" s="241" t="s">
        <v>8</v>
      </c>
      <c r="K13" s="260">
        <v>4.75</v>
      </c>
      <c r="L13" s="261">
        <v>140.27000000000001</v>
      </c>
      <c r="M13" s="241">
        <v>181</v>
      </c>
      <c r="N13" s="462"/>
    </row>
    <row r="14" spans="1:14" ht="15.95" customHeight="1">
      <c r="A14" s="256">
        <v>36160</v>
      </c>
      <c r="B14" s="257">
        <v>120</v>
      </c>
      <c r="C14" s="257">
        <v>13.26</v>
      </c>
      <c r="D14" s="257">
        <v>9.91</v>
      </c>
      <c r="E14" s="257">
        <v>6.51</v>
      </c>
      <c r="F14" s="257">
        <v>15.7</v>
      </c>
      <c r="G14" s="257">
        <v>6.74</v>
      </c>
      <c r="H14" s="257">
        <v>0.49</v>
      </c>
      <c r="I14" s="257">
        <v>1.45</v>
      </c>
      <c r="J14" s="225" t="s">
        <v>8</v>
      </c>
      <c r="K14" s="257">
        <v>4.54</v>
      </c>
      <c r="L14" s="258">
        <v>178.6</v>
      </c>
      <c r="M14" s="225">
        <v>302</v>
      </c>
      <c r="N14" s="462"/>
    </row>
    <row r="15" spans="1:14" ht="15.95" customHeight="1">
      <c r="A15" s="259">
        <v>36525</v>
      </c>
      <c r="B15" s="260">
        <v>173.22</v>
      </c>
      <c r="C15" s="260">
        <v>22.05</v>
      </c>
      <c r="D15" s="260">
        <v>20.010000000000002</v>
      </c>
      <c r="E15" s="260">
        <v>14.8</v>
      </c>
      <c r="F15" s="260">
        <v>19.21</v>
      </c>
      <c r="G15" s="260">
        <v>9.43</v>
      </c>
      <c r="H15" s="260">
        <v>1.77</v>
      </c>
      <c r="I15" s="260">
        <v>6.58</v>
      </c>
      <c r="J15" s="260">
        <v>3.04</v>
      </c>
      <c r="K15" s="260">
        <v>11.28</v>
      </c>
      <c r="L15" s="261">
        <v>281.39</v>
      </c>
      <c r="M15" s="241">
        <v>368</v>
      </c>
      <c r="N15" s="462"/>
    </row>
    <row r="16" spans="1:14" ht="15.95" customHeight="1">
      <c r="A16" s="256">
        <v>36891</v>
      </c>
      <c r="B16" s="257">
        <v>202.4</v>
      </c>
      <c r="C16" s="257">
        <v>23.1</v>
      </c>
      <c r="D16" s="257">
        <v>23.7</v>
      </c>
      <c r="E16" s="257">
        <v>18.399999999999999</v>
      </c>
      <c r="F16" s="257">
        <v>18.2</v>
      </c>
      <c r="G16" s="257">
        <v>16.899999999999999</v>
      </c>
      <c r="H16" s="257">
        <v>4.4000000000000004</v>
      </c>
      <c r="I16" s="257">
        <v>6.9</v>
      </c>
      <c r="J16" s="257">
        <v>2.7</v>
      </c>
      <c r="K16" s="257">
        <v>19.600000000000001</v>
      </c>
      <c r="L16" s="258">
        <v>336.3</v>
      </c>
      <c r="M16" s="225">
        <v>441</v>
      </c>
    </row>
    <row r="17" spans="1:14" ht="15.95" customHeight="1">
      <c r="A17" s="259">
        <v>37256</v>
      </c>
      <c r="B17" s="260">
        <v>229.07499999999999</v>
      </c>
      <c r="C17" s="260">
        <v>40.6</v>
      </c>
      <c r="D17" s="260">
        <v>36</v>
      </c>
      <c r="E17" s="260">
        <v>19.2</v>
      </c>
      <c r="F17" s="260">
        <v>19.84</v>
      </c>
      <c r="G17" s="260">
        <v>19.170999999999999</v>
      </c>
      <c r="H17" s="260">
        <v>6.5519999999999996</v>
      </c>
      <c r="I17" s="260">
        <v>10.015000000000001</v>
      </c>
      <c r="J17" s="260">
        <v>7.12</v>
      </c>
      <c r="K17" s="260">
        <v>38.591999999999999</v>
      </c>
      <c r="L17" s="261">
        <v>426.16500000000002</v>
      </c>
      <c r="M17" s="241">
        <v>521</v>
      </c>
    </row>
    <row r="18" spans="1:14" ht="15.95" customHeight="1">
      <c r="A18" s="256">
        <v>37621</v>
      </c>
      <c r="B18" s="257">
        <v>314.18700000000001</v>
      </c>
      <c r="C18" s="257">
        <v>52.526000000000003</v>
      </c>
      <c r="D18" s="257">
        <v>47</v>
      </c>
      <c r="E18" s="257">
        <v>28.552</v>
      </c>
      <c r="F18" s="257">
        <v>25.4</v>
      </c>
      <c r="G18" s="257">
        <v>22.655999999999999</v>
      </c>
      <c r="H18" s="257">
        <v>18.5</v>
      </c>
      <c r="I18" s="257">
        <v>16.626000000000001</v>
      </c>
      <c r="J18" s="257">
        <v>13.234999999999999</v>
      </c>
      <c r="K18" s="257">
        <v>58.983000000000004</v>
      </c>
      <c r="L18" s="258">
        <v>597.66499999999996</v>
      </c>
      <c r="M18" s="225">
        <v>788</v>
      </c>
    </row>
    <row r="19" spans="1:14" ht="15.95" customHeight="1">
      <c r="A19" s="259">
        <v>37986</v>
      </c>
      <c r="B19" s="260">
        <v>344.69900000000001</v>
      </c>
      <c r="C19" s="260">
        <v>53.7</v>
      </c>
      <c r="D19" s="260">
        <v>47.378</v>
      </c>
      <c r="E19" s="260">
        <v>36.9</v>
      </c>
      <c r="F19" s="260">
        <v>25</v>
      </c>
      <c r="G19" s="260">
        <v>21.640999999999998</v>
      </c>
      <c r="H19" s="260">
        <v>20.588000000000001</v>
      </c>
      <c r="I19" s="260">
        <v>16.795999999999999</v>
      </c>
      <c r="J19" s="260">
        <v>13.009</v>
      </c>
      <c r="K19" s="260">
        <v>61.306000000000004</v>
      </c>
      <c r="L19" s="261">
        <v>641.01700000000005</v>
      </c>
      <c r="M19" s="241" t="s">
        <v>8</v>
      </c>
    </row>
    <row r="20" spans="1:14" ht="15.95" customHeight="1">
      <c r="A20" s="256">
        <v>38352</v>
      </c>
      <c r="B20" s="257">
        <v>324.31599999999997</v>
      </c>
      <c r="C20" s="257">
        <v>54.5</v>
      </c>
      <c r="D20" s="257">
        <v>43.755000000000003</v>
      </c>
      <c r="E20" s="257">
        <v>35.1</v>
      </c>
      <c r="F20" s="257">
        <v>25.1</v>
      </c>
      <c r="G20" s="257">
        <v>22.596</v>
      </c>
      <c r="H20" s="257">
        <v>22.16</v>
      </c>
      <c r="I20" s="257">
        <v>15.420999999999999</v>
      </c>
      <c r="J20" s="257">
        <v>12.863</v>
      </c>
      <c r="K20" s="257">
        <v>63.76</v>
      </c>
      <c r="L20" s="258">
        <v>619.57100000000014</v>
      </c>
      <c r="M20" s="225" t="s">
        <v>8</v>
      </c>
    </row>
    <row r="21" spans="1:14" ht="15.95" customHeight="1">
      <c r="A21" s="259">
        <v>38717</v>
      </c>
      <c r="B21" s="260">
        <v>342.47699999999998</v>
      </c>
      <c r="C21" s="260">
        <v>58.756999999999998</v>
      </c>
      <c r="D21" s="260">
        <v>50.19</v>
      </c>
      <c r="E21" s="260">
        <v>40.5</v>
      </c>
      <c r="F21" s="260">
        <v>23.367999999999999</v>
      </c>
      <c r="G21" s="260">
        <v>22.065999999999999</v>
      </c>
      <c r="H21" s="260">
        <v>24.876000000000001</v>
      </c>
      <c r="I21" s="260">
        <v>15.441000000000001</v>
      </c>
      <c r="J21" s="260">
        <v>12.601000000000001</v>
      </c>
      <c r="K21" s="260">
        <v>71.682000000000002</v>
      </c>
      <c r="L21" s="261">
        <v>661.95800000000008</v>
      </c>
      <c r="M21" s="241">
        <v>869</v>
      </c>
    </row>
    <row r="22" spans="1:14" ht="15.95" customHeight="1">
      <c r="A22" s="256">
        <v>39082</v>
      </c>
      <c r="B22" s="257">
        <v>401.524</v>
      </c>
      <c r="C22" s="257">
        <v>69.245999999999995</v>
      </c>
      <c r="D22" s="257">
        <v>57.252000000000002</v>
      </c>
      <c r="E22" s="257">
        <v>50.6</v>
      </c>
      <c r="F22" s="257">
        <v>27.864999999999998</v>
      </c>
      <c r="G22" s="257">
        <v>25</v>
      </c>
      <c r="H22" s="257">
        <v>28.356999999999999</v>
      </c>
      <c r="I22" s="257">
        <v>18.38</v>
      </c>
      <c r="J22" s="257">
        <v>15.69</v>
      </c>
      <c r="K22" s="257">
        <v>83.174999999999997</v>
      </c>
      <c r="L22" s="258">
        <v>777.08899999999994</v>
      </c>
      <c r="M22" s="225" t="s">
        <v>8</v>
      </c>
    </row>
    <row r="23" spans="1:14" ht="15.95" customHeight="1">
      <c r="A23" s="259">
        <v>39447</v>
      </c>
      <c r="B23" s="260">
        <v>378.32</v>
      </c>
      <c r="C23" s="260">
        <v>62.35</v>
      </c>
      <c r="D23" s="260">
        <v>52.308999999999997</v>
      </c>
      <c r="E23" s="260">
        <v>37.4</v>
      </c>
      <c r="F23" s="260">
        <v>24.777000000000001</v>
      </c>
      <c r="G23" s="260">
        <v>24.221</v>
      </c>
      <c r="H23" s="260">
        <v>27.02</v>
      </c>
      <c r="I23" s="260">
        <v>16.48</v>
      </c>
      <c r="J23" s="260">
        <v>13.67</v>
      </c>
      <c r="K23" s="260">
        <v>81.13</v>
      </c>
      <c r="L23" s="261">
        <v>717.67700000000002</v>
      </c>
      <c r="M23" s="241" t="s">
        <v>8</v>
      </c>
    </row>
    <row r="24" spans="1:14" ht="15.95" customHeight="1">
      <c r="A24" s="256">
        <v>39813</v>
      </c>
      <c r="B24" s="257">
        <v>387</v>
      </c>
      <c r="C24" s="257">
        <v>67.7</v>
      </c>
      <c r="D24" s="257">
        <v>56.097999999999999</v>
      </c>
      <c r="E24" s="257">
        <v>59</v>
      </c>
      <c r="F24" s="257">
        <v>24</v>
      </c>
      <c r="G24" s="257">
        <v>25.463999999999999</v>
      </c>
      <c r="H24" s="257">
        <v>31.004000000000001</v>
      </c>
      <c r="I24" s="257">
        <v>16.709</v>
      </c>
      <c r="J24" s="257">
        <v>15</v>
      </c>
      <c r="K24" s="257">
        <v>90.666200000000003</v>
      </c>
      <c r="L24" s="258">
        <v>772.64119999999991</v>
      </c>
      <c r="M24" s="225">
        <v>989</v>
      </c>
    </row>
    <row r="25" spans="1:14" ht="15.95" customHeight="1">
      <c r="A25" s="262">
        <v>40178</v>
      </c>
      <c r="B25" s="263">
        <v>417.40199999999999</v>
      </c>
      <c r="C25" s="263">
        <v>71.474999999999994</v>
      </c>
      <c r="D25" s="263">
        <v>63.744</v>
      </c>
      <c r="E25" s="263">
        <v>58</v>
      </c>
      <c r="F25" s="263">
        <v>24</v>
      </c>
      <c r="G25" s="263">
        <v>27.257999999999999</v>
      </c>
      <c r="H25" s="263">
        <v>35.183999999999997</v>
      </c>
      <c r="I25" s="263">
        <v>17.896999999999998</v>
      </c>
      <c r="J25" s="263">
        <v>17.594000000000001</v>
      </c>
      <c r="K25" s="263">
        <v>96.60799999999999</v>
      </c>
      <c r="L25" s="264">
        <v>829.16200000000003</v>
      </c>
      <c r="M25" s="265">
        <v>1137</v>
      </c>
    </row>
    <row r="26" spans="1:14" ht="15.95" customHeight="1">
      <c r="A26" s="256">
        <v>40543</v>
      </c>
      <c r="B26" s="257">
        <v>440.58699999999999</v>
      </c>
      <c r="C26" s="257">
        <v>71</v>
      </c>
      <c r="D26" s="257">
        <v>60.518999999999998</v>
      </c>
      <c r="E26" s="257">
        <v>51.34</v>
      </c>
      <c r="F26" s="257">
        <v>25.067</v>
      </c>
      <c r="G26" s="257">
        <v>35.057000000000002</v>
      </c>
      <c r="H26" s="257">
        <v>41.366999999999997</v>
      </c>
      <c r="I26" s="257">
        <v>18.587</v>
      </c>
      <c r="J26" s="257">
        <v>17.399999999999999</v>
      </c>
      <c r="K26" s="257">
        <v>110.11203999999999</v>
      </c>
      <c r="L26" s="258">
        <v>871.03603999999996</v>
      </c>
      <c r="M26" s="225">
        <v>1236</v>
      </c>
    </row>
    <row r="27" spans="1:14" ht="15.95" customHeight="1">
      <c r="A27" s="388">
        <v>2011</v>
      </c>
      <c r="B27" s="387">
        <v>433.61099999999999</v>
      </c>
      <c r="C27" s="387">
        <v>68.8</v>
      </c>
      <c r="D27" s="387">
        <v>62.723999999999997</v>
      </c>
      <c r="E27" s="387">
        <v>59.34</v>
      </c>
      <c r="F27" s="248">
        <v>28</v>
      </c>
      <c r="G27" s="387">
        <v>28.960999999999999</v>
      </c>
      <c r="H27" s="387">
        <v>52.09</v>
      </c>
      <c r="I27" s="387">
        <v>18.646999999999998</v>
      </c>
      <c r="J27" s="387">
        <v>17.655000000000001</v>
      </c>
      <c r="K27" s="387">
        <v>118.28827999999999</v>
      </c>
      <c r="L27" s="389">
        <v>888.28827999999999</v>
      </c>
      <c r="M27" s="241">
        <v>1134</v>
      </c>
      <c r="N27" s="462"/>
    </row>
    <row r="28" spans="1:14" ht="15.95" customHeight="1">
      <c r="A28" s="388">
        <v>2012</v>
      </c>
      <c r="B28" s="553">
        <v>421</v>
      </c>
      <c r="C28" s="553">
        <v>63</v>
      </c>
      <c r="D28" s="553">
        <v>59</v>
      </c>
      <c r="E28" s="553">
        <v>77</v>
      </c>
      <c r="F28" s="553">
        <v>25</v>
      </c>
      <c r="G28" s="553">
        <v>35</v>
      </c>
      <c r="H28" s="554">
        <v>65</v>
      </c>
      <c r="I28" s="553">
        <v>16</v>
      </c>
      <c r="J28" s="553">
        <v>14</v>
      </c>
      <c r="K28" s="553">
        <v>123</v>
      </c>
      <c r="L28" s="555">
        <v>898</v>
      </c>
    </row>
    <row r="29" spans="1:14" ht="15.95" customHeight="1">
      <c r="A29" s="388"/>
      <c r="B29" s="553"/>
      <c r="C29" s="553"/>
      <c r="D29" s="553"/>
      <c r="E29" s="553"/>
      <c r="F29" s="553"/>
      <c r="G29" s="553"/>
      <c r="H29" s="554"/>
      <c r="I29" s="553"/>
      <c r="J29" s="553"/>
      <c r="K29" s="553"/>
      <c r="L29" s="555"/>
    </row>
    <row r="30" spans="1:14" ht="15.95" customHeight="1">
      <c r="A30" s="266" t="s">
        <v>120</v>
      </c>
    </row>
    <row r="33" spans="2:13">
      <c r="M33" s="248" t="s">
        <v>163</v>
      </c>
    </row>
    <row r="36" spans="2:13">
      <c r="M36" s="248" t="s">
        <v>163</v>
      </c>
    </row>
    <row r="40" spans="2:13" ht="15.75">
      <c r="B40" s="552"/>
    </row>
  </sheetData>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63"/>
  <sheetViews>
    <sheetView workbookViewId="0"/>
  </sheetViews>
  <sheetFormatPr defaultRowHeight="12"/>
  <cols>
    <col min="1" max="1" width="5.7109375" style="695" customWidth="1"/>
    <col min="2" max="6" width="11.7109375" style="661" customWidth="1"/>
    <col min="7" max="18" width="8.5703125" style="661" customWidth="1"/>
    <col min="19" max="19" width="10.140625" style="661" customWidth="1"/>
    <col min="20" max="20" width="8.42578125" style="661" customWidth="1"/>
    <col min="21" max="24" width="6.7109375" style="661" customWidth="1"/>
    <col min="25" max="256" width="9.140625" style="661"/>
    <col min="257" max="257" width="60.7109375" style="661" customWidth="1"/>
    <col min="258" max="274" width="8.5703125" style="661" customWidth="1"/>
    <col min="275" max="275" width="10.140625" style="661" customWidth="1"/>
    <col min="276" max="276" width="8.42578125" style="661" customWidth="1"/>
    <col min="277" max="280" width="6.7109375" style="661" customWidth="1"/>
    <col min="281" max="512" width="9.140625" style="661"/>
    <col min="513" max="513" width="60.7109375" style="661" customWidth="1"/>
    <col min="514" max="530" width="8.5703125" style="661" customWidth="1"/>
    <col min="531" max="531" width="10.140625" style="661" customWidth="1"/>
    <col min="532" max="532" width="8.42578125" style="661" customWidth="1"/>
    <col min="533" max="536" width="6.7109375" style="661" customWidth="1"/>
    <col min="537" max="768" width="9.140625" style="661"/>
    <col min="769" max="769" width="60.7109375" style="661" customWidth="1"/>
    <col min="770" max="786" width="8.5703125" style="661" customWidth="1"/>
    <col min="787" max="787" width="10.140625" style="661" customWidth="1"/>
    <col min="788" max="788" width="8.42578125" style="661" customWidth="1"/>
    <col min="789" max="792" width="6.7109375" style="661" customWidth="1"/>
    <col min="793" max="1024" width="9.140625" style="661"/>
    <col min="1025" max="1025" width="60.7109375" style="661" customWidth="1"/>
    <col min="1026" max="1042" width="8.5703125" style="661" customWidth="1"/>
    <col min="1043" max="1043" width="10.140625" style="661" customWidth="1"/>
    <col min="1044" max="1044" width="8.42578125" style="661" customWidth="1"/>
    <col min="1045" max="1048" width="6.7109375" style="661" customWidth="1"/>
    <col min="1049" max="1280" width="9.140625" style="661"/>
    <col min="1281" max="1281" width="60.7109375" style="661" customWidth="1"/>
    <col min="1282" max="1298" width="8.5703125" style="661" customWidth="1"/>
    <col min="1299" max="1299" width="10.140625" style="661" customWidth="1"/>
    <col min="1300" max="1300" width="8.42578125" style="661" customWidth="1"/>
    <col min="1301" max="1304" width="6.7109375" style="661" customWidth="1"/>
    <col min="1305" max="1536" width="9.140625" style="661"/>
    <col min="1537" max="1537" width="60.7109375" style="661" customWidth="1"/>
    <col min="1538" max="1554" width="8.5703125" style="661" customWidth="1"/>
    <col min="1555" max="1555" width="10.140625" style="661" customWidth="1"/>
    <col min="1556" max="1556" width="8.42578125" style="661" customWidth="1"/>
    <col min="1557" max="1560" width="6.7109375" style="661" customWidth="1"/>
    <col min="1561" max="1792" width="9.140625" style="661"/>
    <col min="1793" max="1793" width="60.7109375" style="661" customWidth="1"/>
    <col min="1794" max="1810" width="8.5703125" style="661" customWidth="1"/>
    <col min="1811" max="1811" width="10.140625" style="661" customWidth="1"/>
    <col min="1812" max="1812" width="8.42578125" style="661" customWidth="1"/>
    <col min="1813" max="1816" width="6.7109375" style="661" customWidth="1"/>
    <col min="1817" max="2048" width="9.140625" style="661"/>
    <col min="2049" max="2049" width="60.7109375" style="661" customWidth="1"/>
    <col min="2050" max="2066" width="8.5703125" style="661" customWidth="1"/>
    <col min="2067" max="2067" width="10.140625" style="661" customWidth="1"/>
    <col min="2068" max="2068" width="8.42578125" style="661" customWidth="1"/>
    <col min="2069" max="2072" width="6.7109375" style="661" customWidth="1"/>
    <col min="2073" max="2304" width="9.140625" style="661"/>
    <col min="2305" max="2305" width="60.7109375" style="661" customWidth="1"/>
    <col min="2306" max="2322" width="8.5703125" style="661" customWidth="1"/>
    <col min="2323" max="2323" width="10.140625" style="661" customWidth="1"/>
    <col min="2324" max="2324" width="8.42578125" style="661" customWidth="1"/>
    <col min="2325" max="2328" width="6.7109375" style="661" customWidth="1"/>
    <col min="2329" max="2560" width="9.140625" style="661"/>
    <col min="2561" max="2561" width="60.7109375" style="661" customWidth="1"/>
    <col min="2562" max="2578" width="8.5703125" style="661" customWidth="1"/>
    <col min="2579" max="2579" width="10.140625" style="661" customWidth="1"/>
    <col min="2580" max="2580" width="8.42578125" style="661" customWidth="1"/>
    <col min="2581" max="2584" width="6.7109375" style="661" customWidth="1"/>
    <col min="2585" max="2816" width="9.140625" style="661"/>
    <col min="2817" max="2817" width="60.7109375" style="661" customWidth="1"/>
    <col min="2818" max="2834" width="8.5703125" style="661" customWidth="1"/>
    <col min="2835" max="2835" width="10.140625" style="661" customWidth="1"/>
    <col min="2836" max="2836" width="8.42578125" style="661" customWidth="1"/>
    <col min="2837" max="2840" width="6.7109375" style="661" customWidth="1"/>
    <col min="2841" max="3072" width="9.140625" style="661"/>
    <col min="3073" max="3073" width="60.7109375" style="661" customWidth="1"/>
    <col min="3074" max="3090" width="8.5703125" style="661" customWidth="1"/>
    <col min="3091" max="3091" width="10.140625" style="661" customWidth="1"/>
    <col min="3092" max="3092" width="8.42578125" style="661" customWidth="1"/>
    <col min="3093" max="3096" width="6.7109375" style="661" customWidth="1"/>
    <col min="3097" max="3328" width="9.140625" style="661"/>
    <col min="3329" max="3329" width="60.7109375" style="661" customWidth="1"/>
    <col min="3330" max="3346" width="8.5703125" style="661" customWidth="1"/>
    <col min="3347" max="3347" width="10.140625" style="661" customWidth="1"/>
    <col min="3348" max="3348" width="8.42578125" style="661" customWidth="1"/>
    <col min="3349" max="3352" width="6.7109375" style="661" customWidth="1"/>
    <col min="3353" max="3584" width="9.140625" style="661"/>
    <col min="3585" max="3585" width="60.7109375" style="661" customWidth="1"/>
    <col min="3586" max="3602" width="8.5703125" style="661" customWidth="1"/>
    <col min="3603" max="3603" width="10.140625" style="661" customWidth="1"/>
    <col min="3604" max="3604" width="8.42578125" style="661" customWidth="1"/>
    <col min="3605" max="3608" width="6.7109375" style="661" customWidth="1"/>
    <col min="3609" max="3840" width="9.140625" style="661"/>
    <col min="3841" max="3841" width="60.7109375" style="661" customWidth="1"/>
    <col min="3842" max="3858" width="8.5703125" style="661" customWidth="1"/>
    <col min="3859" max="3859" width="10.140625" style="661" customWidth="1"/>
    <col min="3860" max="3860" width="8.42578125" style="661" customWidth="1"/>
    <col min="3861" max="3864" width="6.7109375" style="661" customWidth="1"/>
    <col min="3865" max="4096" width="9.140625" style="661"/>
    <col min="4097" max="4097" width="60.7109375" style="661" customWidth="1"/>
    <col min="4098" max="4114" width="8.5703125" style="661" customWidth="1"/>
    <col min="4115" max="4115" width="10.140625" style="661" customWidth="1"/>
    <col min="4116" max="4116" width="8.42578125" style="661" customWidth="1"/>
    <col min="4117" max="4120" width="6.7109375" style="661" customWidth="1"/>
    <col min="4121" max="4352" width="9.140625" style="661"/>
    <col min="4353" max="4353" width="60.7109375" style="661" customWidth="1"/>
    <col min="4354" max="4370" width="8.5703125" style="661" customWidth="1"/>
    <col min="4371" max="4371" width="10.140625" style="661" customWidth="1"/>
    <col min="4372" max="4372" width="8.42578125" style="661" customWidth="1"/>
    <col min="4373" max="4376" width="6.7109375" style="661" customWidth="1"/>
    <col min="4377" max="4608" width="9.140625" style="661"/>
    <col min="4609" max="4609" width="60.7109375" style="661" customWidth="1"/>
    <col min="4610" max="4626" width="8.5703125" style="661" customWidth="1"/>
    <col min="4627" max="4627" width="10.140625" style="661" customWidth="1"/>
    <col min="4628" max="4628" width="8.42578125" style="661" customWidth="1"/>
    <col min="4629" max="4632" width="6.7109375" style="661" customWidth="1"/>
    <col min="4633" max="4864" width="9.140625" style="661"/>
    <col min="4865" max="4865" width="60.7109375" style="661" customWidth="1"/>
    <col min="4866" max="4882" width="8.5703125" style="661" customWidth="1"/>
    <col min="4883" max="4883" width="10.140625" style="661" customWidth="1"/>
    <col min="4884" max="4884" width="8.42578125" style="661" customWidth="1"/>
    <col min="4885" max="4888" width="6.7109375" style="661" customWidth="1"/>
    <col min="4889" max="5120" width="9.140625" style="661"/>
    <col min="5121" max="5121" width="60.7109375" style="661" customWidth="1"/>
    <col min="5122" max="5138" width="8.5703125" style="661" customWidth="1"/>
    <col min="5139" max="5139" width="10.140625" style="661" customWidth="1"/>
    <col min="5140" max="5140" width="8.42578125" style="661" customWidth="1"/>
    <col min="5141" max="5144" width="6.7109375" style="661" customWidth="1"/>
    <col min="5145" max="5376" width="9.140625" style="661"/>
    <col min="5377" max="5377" width="60.7109375" style="661" customWidth="1"/>
    <col min="5378" max="5394" width="8.5703125" style="661" customWidth="1"/>
    <col min="5395" max="5395" width="10.140625" style="661" customWidth="1"/>
    <col min="5396" max="5396" width="8.42578125" style="661" customWidth="1"/>
    <col min="5397" max="5400" width="6.7109375" style="661" customWidth="1"/>
    <col min="5401" max="5632" width="9.140625" style="661"/>
    <col min="5633" max="5633" width="60.7109375" style="661" customWidth="1"/>
    <col min="5634" max="5650" width="8.5703125" style="661" customWidth="1"/>
    <col min="5651" max="5651" width="10.140625" style="661" customWidth="1"/>
    <col min="5652" max="5652" width="8.42578125" style="661" customWidth="1"/>
    <col min="5653" max="5656" width="6.7109375" style="661" customWidth="1"/>
    <col min="5657" max="5888" width="9.140625" style="661"/>
    <col min="5889" max="5889" width="60.7109375" style="661" customWidth="1"/>
    <col min="5890" max="5906" width="8.5703125" style="661" customWidth="1"/>
    <col min="5907" max="5907" width="10.140625" style="661" customWidth="1"/>
    <col min="5908" max="5908" width="8.42578125" style="661" customWidth="1"/>
    <col min="5909" max="5912" width="6.7109375" style="661" customWidth="1"/>
    <col min="5913" max="6144" width="9.140625" style="661"/>
    <col min="6145" max="6145" width="60.7109375" style="661" customWidth="1"/>
    <col min="6146" max="6162" width="8.5703125" style="661" customWidth="1"/>
    <col min="6163" max="6163" width="10.140625" style="661" customWidth="1"/>
    <col min="6164" max="6164" width="8.42578125" style="661" customWidth="1"/>
    <col min="6165" max="6168" width="6.7109375" style="661" customWidth="1"/>
    <col min="6169" max="6400" width="9.140625" style="661"/>
    <col min="6401" max="6401" width="60.7109375" style="661" customWidth="1"/>
    <col min="6402" max="6418" width="8.5703125" style="661" customWidth="1"/>
    <col min="6419" max="6419" width="10.140625" style="661" customWidth="1"/>
    <col min="6420" max="6420" width="8.42578125" style="661" customWidth="1"/>
    <col min="6421" max="6424" width="6.7109375" style="661" customWidth="1"/>
    <col min="6425" max="6656" width="9.140625" style="661"/>
    <col min="6657" max="6657" width="60.7109375" style="661" customWidth="1"/>
    <col min="6658" max="6674" width="8.5703125" style="661" customWidth="1"/>
    <col min="6675" max="6675" width="10.140625" style="661" customWidth="1"/>
    <col min="6676" max="6676" width="8.42578125" style="661" customWidth="1"/>
    <col min="6677" max="6680" width="6.7109375" style="661" customWidth="1"/>
    <col min="6681" max="6912" width="9.140625" style="661"/>
    <col min="6913" max="6913" width="60.7109375" style="661" customWidth="1"/>
    <col min="6914" max="6930" width="8.5703125" style="661" customWidth="1"/>
    <col min="6931" max="6931" width="10.140625" style="661" customWidth="1"/>
    <col min="6932" max="6932" width="8.42578125" style="661" customWidth="1"/>
    <col min="6933" max="6936" width="6.7109375" style="661" customWidth="1"/>
    <col min="6937" max="7168" width="9.140625" style="661"/>
    <col min="7169" max="7169" width="60.7109375" style="661" customWidth="1"/>
    <col min="7170" max="7186" width="8.5703125" style="661" customWidth="1"/>
    <col min="7187" max="7187" width="10.140625" style="661" customWidth="1"/>
    <col min="7188" max="7188" width="8.42578125" style="661" customWidth="1"/>
    <col min="7189" max="7192" width="6.7109375" style="661" customWidth="1"/>
    <col min="7193" max="7424" width="9.140625" style="661"/>
    <col min="7425" max="7425" width="60.7109375" style="661" customWidth="1"/>
    <col min="7426" max="7442" width="8.5703125" style="661" customWidth="1"/>
    <col min="7443" max="7443" width="10.140625" style="661" customWidth="1"/>
    <col min="7444" max="7444" width="8.42578125" style="661" customWidth="1"/>
    <col min="7445" max="7448" width="6.7109375" style="661" customWidth="1"/>
    <col min="7449" max="7680" width="9.140625" style="661"/>
    <col min="7681" max="7681" width="60.7109375" style="661" customWidth="1"/>
    <col min="7682" max="7698" width="8.5703125" style="661" customWidth="1"/>
    <col min="7699" max="7699" width="10.140625" style="661" customWidth="1"/>
    <col min="7700" max="7700" width="8.42578125" style="661" customWidth="1"/>
    <col min="7701" max="7704" width="6.7109375" style="661" customWidth="1"/>
    <col min="7705" max="7936" width="9.140625" style="661"/>
    <col min="7937" max="7937" width="60.7109375" style="661" customWidth="1"/>
    <col min="7938" max="7954" width="8.5703125" style="661" customWidth="1"/>
    <col min="7955" max="7955" width="10.140625" style="661" customWidth="1"/>
    <col min="7956" max="7956" width="8.42578125" style="661" customWidth="1"/>
    <col min="7957" max="7960" width="6.7109375" style="661" customWidth="1"/>
    <col min="7961" max="8192" width="9.140625" style="661"/>
    <col min="8193" max="8193" width="60.7109375" style="661" customWidth="1"/>
    <col min="8194" max="8210" width="8.5703125" style="661" customWidth="1"/>
    <col min="8211" max="8211" width="10.140625" style="661" customWidth="1"/>
    <col min="8212" max="8212" width="8.42578125" style="661" customWidth="1"/>
    <col min="8213" max="8216" width="6.7109375" style="661" customWidth="1"/>
    <col min="8217" max="8448" width="9.140625" style="661"/>
    <col min="8449" max="8449" width="60.7109375" style="661" customWidth="1"/>
    <col min="8450" max="8466" width="8.5703125" style="661" customWidth="1"/>
    <col min="8467" max="8467" width="10.140625" style="661" customWidth="1"/>
    <col min="8468" max="8468" width="8.42578125" style="661" customWidth="1"/>
    <col min="8469" max="8472" width="6.7109375" style="661" customWidth="1"/>
    <col min="8473" max="8704" width="9.140625" style="661"/>
    <col min="8705" max="8705" width="60.7109375" style="661" customWidth="1"/>
    <col min="8706" max="8722" width="8.5703125" style="661" customWidth="1"/>
    <col min="8723" max="8723" width="10.140625" style="661" customWidth="1"/>
    <col min="8724" max="8724" width="8.42578125" style="661" customWidth="1"/>
    <col min="8725" max="8728" width="6.7109375" style="661" customWidth="1"/>
    <col min="8729" max="8960" width="9.140625" style="661"/>
    <col min="8961" max="8961" width="60.7109375" style="661" customWidth="1"/>
    <col min="8962" max="8978" width="8.5703125" style="661" customWidth="1"/>
    <col min="8979" max="8979" width="10.140625" style="661" customWidth="1"/>
    <col min="8980" max="8980" width="8.42578125" style="661" customWidth="1"/>
    <col min="8981" max="8984" width="6.7109375" style="661" customWidth="1"/>
    <col min="8985" max="9216" width="9.140625" style="661"/>
    <col min="9217" max="9217" width="60.7109375" style="661" customWidth="1"/>
    <col min="9218" max="9234" width="8.5703125" style="661" customWidth="1"/>
    <col min="9235" max="9235" width="10.140625" style="661" customWidth="1"/>
    <col min="9236" max="9236" width="8.42578125" style="661" customWidth="1"/>
    <col min="9237" max="9240" width="6.7109375" style="661" customWidth="1"/>
    <col min="9241" max="9472" width="9.140625" style="661"/>
    <col min="9473" max="9473" width="60.7109375" style="661" customWidth="1"/>
    <col min="9474" max="9490" width="8.5703125" style="661" customWidth="1"/>
    <col min="9491" max="9491" width="10.140625" style="661" customWidth="1"/>
    <col min="9492" max="9492" width="8.42578125" style="661" customWidth="1"/>
    <col min="9493" max="9496" width="6.7109375" style="661" customWidth="1"/>
    <col min="9497" max="9728" width="9.140625" style="661"/>
    <col min="9729" max="9729" width="60.7109375" style="661" customWidth="1"/>
    <col min="9730" max="9746" width="8.5703125" style="661" customWidth="1"/>
    <col min="9747" max="9747" width="10.140625" style="661" customWidth="1"/>
    <col min="9748" max="9748" width="8.42578125" style="661" customWidth="1"/>
    <col min="9749" max="9752" width="6.7109375" style="661" customWidth="1"/>
    <col min="9753" max="9984" width="9.140625" style="661"/>
    <col min="9985" max="9985" width="60.7109375" style="661" customWidth="1"/>
    <col min="9986" max="10002" width="8.5703125" style="661" customWidth="1"/>
    <col min="10003" max="10003" width="10.140625" style="661" customWidth="1"/>
    <col min="10004" max="10004" width="8.42578125" style="661" customWidth="1"/>
    <col min="10005" max="10008" width="6.7109375" style="661" customWidth="1"/>
    <col min="10009" max="10240" width="9.140625" style="661"/>
    <col min="10241" max="10241" width="60.7109375" style="661" customWidth="1"/>
    <col min="10242" max="10258" width="8.5703125" style="661" customWidth="1"/>
    <col min="10259" max="10259" width="10.140625" style="661" customWidth="1"/>
    <col min="10260" max="10260" width="8.42578125" style="661" customWidth="1"/>
    <col min="10261" max="10264" width="6.7109375" style="661" customWidth="1"/>
    <col min="10265" max="10496" width="9.140625" style="661"/>
    <col min="10497" max="10497" width="60.7109375" style="661" customWidth="1"/>
    <col min="10498" max="10514" width="8.5703125" style="661" customWidth="1"/>
    <col min="10515" max="10515" width="10.140625" style="661" customWidth="1"/>
    <col min="10516" max="10516" width="8.42578125" style="661" customWidth="1"/>
    <col min="10517" max="10520" width="6.7109375" style="661" customWidth="1"/>
    <col min="10521" max="10752" width="9.140625" style="661"/>
    <col min="10753" max="10753" width="60.7109375" style="661" customWidth="1"/>
    <col min="10754" max="10770" width="8.5703125" style="661" customWidth="1"/>
    <col min="10771" max="10771" width="10.140625" style="661" customWidth="1"/>
    <col min="10772" max="10772" width="8.42578125" style="661" customWidth="1"/>
    <col min="10773" max="10776" width="6.7109375" style="661" customWidth="1"/>
    <col min="10777" max="11008" width="9.140625" style="661"/>
    <col min="11009" max="11009" width="60.7109375" style="661" customWidth="1"/>
    <col min="11010" max="11026" width="8.5703125" style="661" customWidth="1"/>
    <col min="11027" max="11027" width="10.140625" style="661" customWidth="1"/>
    <col min="11028" max="11028" width="8.42578125" style="661" customWidth="1"/>
    <col min="11029" max="11032" width="6.7109375" style="661" customWidth="1"/>
    <col min="11033" max="11264" width="9.140625" style="661"/>
    <col min="11265" max="11265" width="60.7109375" style="661" customWidth="1"/>
    <col min="11266" max="11282" width="8.5703125" style="661" customWidth="1"/>
    <col min="11283" max="11283" width="10.140625" style="661" customWidth="1"/>
    <col min="11284" max="11284" width="8.42578125" style="661" customWidth="1"/>
    <col min="11285" max="11288" width="6.7109375" style="661" customWidth="1"/>
    <col min="11289" max="11520" width="9.140625" style="661"/>
    <col min="11521" max="11521" width="60.7109375" style="661" customWidth="1"/>
    <col min="11522" max="11538" width="8.5703125" style="661" customWidth="1"/>
    <col min="11539" max="11539" width="10.140625" style="661" customWidth="1"/>
    <col min="11540" max="11540" width="8.42578125" style="661" customWidth="1"/>
    <col min="11541" max="11544" width="6.7109375" style="661" customWidth="1"/>
    <col min="11545" max="11776" width="9.140625" style="661"/>
    <col min="11777" max="11777" width="60.7109375" style="661" customWidth="1"/>
    <col min="11778" max="11794" width="8.5703125" style="661" customWidth="1"/>
    <col min="11795" max="11795" width="10.140625" style="661" customWidth="1"/>
    <col min="11796" max="11796" width="8.42578125" style="661" customWidth="1"/>
    <col min="11797" max="11800" width="6.7109375" style="661" customWidth="1"/>
    <col min="11801" max="12032" width="9.140625" style="661"/>
    <col min="12033" max="12033" width="60.7109375" style="661" customWidth="1"/>
    <col min="12034" max="12050" width="8.5703125" style="661" customWidth="1"/>
    <col min="12051" max="12051" width="10.140625" style="661" customWidth="1"/>
    <col min="12052" max="12052" width="8.42578125" style="661" customWidth="1"/>
    <col min="12053" max="12056" width="6.7109375" style="661" customWidth="1"/>
    <col min="12057" max="12288" width="9.140625" style="661"/>
    <col min="12289" max="12289" width="60.7109375" style="661" customWidth="1"/>
    <col min="12290" max="12306" width="8.5703125" style="661" customWidth="1"/>
    <col min="12307" max="12307" width="10.140625" style="661" customWidth="1"/>
    <col min="12308" max="12308" width="8.42578125" style="661" customWidth="1"/>
    <col min="12309" max="12312" width="6.7109375" style="661" customWidth="1"/>
    <col min="12313" max="12544" width="9.140625" style="661"/>
    <col min="12545" max="12545" width="60.7109375" style="661" customWidth="1"/>
    <col min="12546" max="12562" width="8.5703125" style="661" customWidth="1"/>
    <col min="12563" max="12563" width="10.140625" style="661" customWidth="1"/>
    <col min="12564" max="12564" width="8.42578125" style="661" customWidth="1"/>
    <col min="12565" max="12568" width="6.7109375" style="661" customWidth="1"/>
    <col min="12569" max="12800" width="9.140625" style="661"/>
    <col min="12801" max="12801" width="60.7109375" style="661" customWidth="1"/>
    <col min="12802" max="12818" width="8.5703125" style="661" customWidth="1"/>
    <col min="12819" max="12819" width="10.140625" style="661" customWidth="1"/>
    <col min="12820" max="12820" width="8.42578125" style="661" customWidth="1"/>
    <col min="12821" max="12824" width="6.7109375" style="661" customWidth="1"/>
    <col min="12825" max="13056" width="9.140625" style="661"/>
    <col min="13057" max="13057" width="60.7109375" style="661" customWidth="1"/>
    <col min="13058" max="13074" width="8.5703125" style="661" customWidth="1"/>
    <col min="13075" max="13075" width="10.140625" style="661" customWidth="1"/>
    <col min="13076" max="13076" width="8.42578125" style="661" customWidth="1"/>
    <col min="13077" max="13080" width="6.7109375" style="661" customWidth="1"/>
    <col min="13081" max="13312" width="9.140625" style="661"/>
    <col min="13313" max="13313" width="60.7109375" style="661" customWidth="1"/>
    <col min="13314" max="13330" width="8.5703125" style="661" customWidth="1"/>
    <col min="13331" max="13331" width="10.140625" style="661" customWidth="1"/>
    <col min="13332" max="13332" width="8.42578125" style="661" customWidth="1"/>
    <col min="13333" max="13336" width="6.7109375" style="661" customWidth="1"/>
    <col min="13337" max="13568" width="9.140625" style="661"/>
    <col min="13569" max="13569" width="60.7109375" style="661" customWidth="1"/>
    <col min="13570" max="13586" width="8.5703125" style="661" customWidth="1"/>
    <col min="13587" max="13587" width="10.140625" style="661" customWidth="1"/>
    <col min="13588" max="13588" width="8.42578125" style="661" customWidth="1"/>
    <col min="13589" max="13592" width="6.7109375" style="661" customWidth="1"/>
    <col min="13593" max="13824" width="9.140625" style="661"/>
    <col min="13825" max="13825" width="60.7109375" style="661" customWidth="1"/>
    <col min="13826" max="13842" width="8.5703125" style="661" customWidth="1"/>
    <col min="13843" max="13843" width="10.140625" style="661" customWidth="1"/>
    <col min="13844" max="13844" width="8.42578125" style="661" customWidth="1"/>
    <col min="13845" max="13848" width="6.7109375" style="661" customWidth="1"/>
    <col min="13849" max="14080" width="9.140625" style="661"/>
    <col min="14081" max="14081" width="60.7109375" style="661" customWidth="1"/>
    <col min="14082" max="14098" width="8.5703125" style="661" customWidth="1"/>
    <col min="14099" max="14099" width="10.140625" style="661" customWidth="1"/>
    <col min="14100" max="14100" width="8.42578125" style="661" customWidth="1"/>
    <col min="14101" max="14104" width="6.7109375" style="661" customWidth="1"/>
    <col min="14105" max="14336" width="9.140625" style="661"/>
    <col min="14337" max="14337" width="60.7109375" style="661" customWidth="1"/>
    <col min="14338" max="14354" width="8.5703125" style="661" customWidth="1"/>
    <col min="14355" max="14355" width="10.140625" style="661" customWidth="1"/>
    <col min="14356" max="14356" width="8.42578125" style="661" customWidth="1"/>
    <col min="14357" max="14360" width="6.7109375" style="661" customWidth="1"/>
    <col min="14361" max="14592" width="9.140625" style="661"/>
    <col min="14593" max="14593" width="60.7109375" style="661" customWidth="1"/>
    <col min="14594" max="14610" width="8.5703125" style="661" customWidth="1"/>
    <col min="14611" max="14611" width="10.140625" style="661" customWidth="1"/>
    <col min="14612" max="14612" width="8.42578125" style="661" customWidth="1"/>
    <col min="14613" max="14616" width="6.7109375" style="661" customWidth="1"/>
    <col min="14617" max="14848" width="9.140625" style="661"/>
    <col min="14849" max="14849" width="60.7109375" style="661" customWidth="1"/>
    <col min="14850" max="14866" width="8.5703125" style="661" customWidth="1"/>
    <col min="14867" max="14867" width="10.140625" style="661" customWidth="1"/>
    <col min="14868" max="14868" width="8.42578125" style="661" customWidth="1"/>
    <col min="14869" max="14872" width="6.7109375" style="661" customWidth="1"/>
    <col min="14873" max="15104" width="9.140625" style="661"/>
    <col min="15105" max="15105" width="60.7109375" style="661" customWidth="1"/>
    <col min="15106" max="15122" width="8.5703125" style="661" customWidth="1"/>
    <col min="15123" max="15123" width="10.140625" style="661" customWidth="1"/>
    <col min="15124" max="15124" width="8.42578125" style="661" customWidth="1"/>
    <col min="15125" max="15128" width="6.7109375" style="661" customWidth="1"/>
    <col min="15129" max="15360" width="9.140625" style="661"/>
    <col min="15361" max="15361" width="60.7109375" style="661" customWidth="1"/>
    <col min="15362" max="15378" width="8.5703125" style="661" customWidth="1"/>
    <col min="15379" max="15379" width="10.140625" style="661" customWidth="1"/>
    <col min="15380" max="15380" width="8.42578125" style="661" customWidth="1"/>
    <col min="15381" max="15384" width="6.7109375" style="661" customWidth="1"/>
    <col min="15385" max="15616" width="9.140625" style="661"/>
    <col min="15617" max="15617" width="60.7109375" style="661" customWidth="1"/>
    <col min="15618" max="15634" width="8.5703125" style="661" customWidth="1"/>
    <col min="15635" max="15635" width="10.140625" style="661" customWidth="1"/>
    <col min="15636" max="15636" width="8.42578125" style="661" customWidth="1"/>
    <col min="15637" max="15640" width="6.7109375" style="661" customWidth="1"/>
    <col min="15641" max="15872" width="9.140625" style="661"/>
    <col min="15873" max="15873" width="60.7109375" style="661" customWidth="1"/>
    <col min="15874" max="15890" width="8.5703125" style="661" customWidth="1"/>
    <col min="15891" max="15891" width="10.140625" style="661" customWidth="1"/>
    <col min="15892" max="15892" width="8.42578125" style="661" customWidth="1"/>
    <col min="15893" max="15896" width="6.7109375" style="661" customWidth="1"/>
    <col min="15897" max="16128" width="9.140625" style="661"/>
    <col min="16129" max="16129" width="60.7109375" style="661" customWidth="1"/>
    <col min="16130" max="16146" width="8.5703125" style="661" customWidth="1"/>
    <col min="16147" max="16147" width="10.140625" style="661" customWidth="1"/>
    <col min="16148" max="16148" width="8.42578125" style="661" customWidth="1"/>
    <col min="16149" max="16152" width="6.7109375" style="661" customWidth="1"/>
    <col min="16153" max="16384" width="9.140625" style="661"/>
  </cols>
  <sheetData>
    <row r="1" spans="1:22" ht="15.95" customHeight="1"/>
    <row r="2" spans="1:22" ht="15.95" customHeight="1"/>
    <row r="3" spans="1:22" s="656" customFormat="1" ht="15.95" customHeight="1">
      <c r="A3" s="587" t="s">
        <v>277</v>
      </c>
    </row>
    <row r="4" spans="1:22" s="656" customFormat="1" ht="15.95" customHeight="1">
      <c r="A4" s="247" t="s">
        <v>215</v>
      </c>
    </row>
    <row r="5" spans="1:22" s="656" customFormat="1" ht="15.95" customHeight="1"/>
    <row r="6" spans="1:22" s="656" customFormat="1" ht="15.95" customHeight="1">
      <c r="A6" s="790" t="s">
        <v>6</v>
      </c>
      <c r="B6" s="222" t="s">
        <v>17</v>
      </c>
      <c r="C6" s="222" t="s">
        <v>43</v>
      </c>
      <c r="D6" s="222" t="s">
        <v>266</v>
      </c>
      <c r="E6" s="222" t="s">
        <v>197</v>
      </c>
      <c r="F6" s="223" t="s">
        <v>28</v>
      </c>
    </row>
    <row r="7" spans="1:22" s="656" customFormat="1" ht="15.95" customHeight="1">
      <c r="A7" s="791">
        <v>1980</v>
      </c>
      <c r="B7" s="792">
        <v>36.9</v>
      </c>
      <c r="C7" s="792">
        <v>1.6</v>
      </c>
      <c r="D7" s="792">
        <v>9.8000000000000007</v>
      </c>
      <c r="E7" s="792"/>
      <c r="F7" s="797">
        <v>48.3</v>
      </c>
    </row>
    <row r="8" spans="1:22" s="656" customFormat="1" ht="15.95" customHeight="1">
      <c r="A8" s="554">
        <v>1981</v>
      </c>
      <c r="B8" s="230">
        <v>37.5</v>
      </c>
      <c r="C8" s="230">
        <v>2</v>
      </c>
      <c r="D8" s="230">
        <v>11.6</v>
      </c>
      <c r="E8" s="230"/>
      <c r="F8" s="231">
        <v>51.1</v>
      </c>
    </row>
    <row r="9" spans="1:22" s="552" customFormat="1" ht="15.95" customHeight="1">
      <c r="A9" s="791">
        <v>1982</v>
      </c>
      <c r="B9" s="792">
        <v>33.9</v>
      </c>
      <c r="C9" s="792">
        <v>2.8</v>
      </c>
      <c r="D9" s="792">
        <v>11.3</v>
      </c>
      <c r="E9" s="792"/>
      <c r="F9" s="797">
        <v>48</v>
      </c>
    </row>
    <row r="10" spans="1:22" s="552" customFormat="1" ht="15.95" customHeight="1">
      <c r="A10" s="554">
        <v>1983</v>
      </c>
      <c r="B10" s="230">
        <v>38.937325555555553</v>
      </c>
      <c r="C10" s="230">
        <v>3.8844444444444441</v>
      </c>
      <c r="D10" s="230">
        <v>10.449444444444444</v>
      </c>
      <c r="E10" s="230"/>
      <c r="F10" s="231">
        <v>53.271214444444446</v>
      </c>
      <c r="G10" s="700"/>
      <c r="H10" s="700"/>
      <c r="I10" s="700"/>
      <c r="J10" s="700"/>
      <c r="K10" s="700"/>
      <c r="L10" s="700"/>
      <c r="M10" s="700"/>
      <c r="N10" s="700"/>
      <c r="O10" s="700"/>
      <c r="P10" s="700"/>
      <c r="Q10" s="700"/>
      <c r="R10" s="700"/>
      <c r="S10" s="701"/>
      <c r="T10" s="700"/>
      <c r="U10" s="700"/>
      <c r="V10" s="701"/>
    </row>
    <row r="11" spans="1:22" s="656" customFormat="1" ht="15.95" customHeight="1">
      <c r="A11" s="791">
        <v>1984</v>
      </c>
      <c r="B11" s="792">
        <v>42.868301111111116</v>
      </c>
      <c r="C11" s="792">
        <v>5.0705555555555559</v>
      </c>
      <c r="D11" s="792">
        <v>11.860277777777778</v>
      </c>
      <c r="E11" s="792"/>
      <c r="F11" s="797">
        <v>59.799134444444448</v>
      </c>
      <c r="G11" s="657"/>
      <c r="H11" s="657"/>
      <c r="I11" s="657"/>
      <c r="J11" s="657"/>
      <c r="K11" s="657"/>
      <c r="L11" s="657"/>
      <c r="M11" s="657"/>
      <c r="N11" s="702"/>
      <c r="O11" s="702"/>
      <c r="P11" s="657"/>
      <c r="Q11" s="658"/>
      <c r="R11" s="658"/>
      <c r="S11" s="658"/>
      <c r="T11" s="658"/>
    </row>
    <row r="12" spans="1:22" s="656" customFormat="1" ht="15.95" customHeight="1">
      <c r="A12" s="554">
        <v>1985</v>
      </c>
      <c r="B12" s="230">
        <v>42.984502222222225</v>
      </c>
      <c r="C12" s="230">
        <v>6.6638888888888896</v>
      </c>
      <c r="D12" s="230">
        <v>13.760833333333334</v>
      </c>
      <c r="E12" s="230"/>
      <c r="F12" s="231">
        <v>63.409224444444447</v>
      </c>
      <c r="G12" s="657"/>
      <c r="H12" s="657"/>
      <c r="I12" s="657"/>
      <c r="J12" s="657"/>
      <c r="K12" s="657"/>
      <c r="L12" s="657"/>
      <c r="M12" s="657"/>
      <c r="N12" s="702"/>
      <c r="O12" s="702"/>
      <c r="P12" s="657"/>
      <c r="Q12" s="658"/>
      <c r="R12" s="658"/>
      <c r="S12" s="658"/>
      <c r="T12" s="658"/>
      <c r="U12" s="657"/>
    </row>
    <row r="13" spans="1:22" s="656" customFormat="1" ht="15.95" customHeight="1">
      <c r="A13" s="791">
        <v>1986</v>
      </c>
      <c r="B13" s="792">
        <v>43.158952222222219</v>
      </c>
      <c r="C13" s="792">
        <v>8.5711111111111098</v>
      </c>
      <c r="D13" s="792">
        <v>13.160555555555556</v>
      </c>
      <c r="E13" s="792"/>
      <c r="F13" s="797">
        <v>64.890618888888881</v>
      </c>
      <c r="G13" s="657"/>
      <c r="H13" s="657"/>
      <c r="I13" s="657"/>
      <c r="J13" s="657"/>
      <c r="K13" s="657"/>
      <c r="L13" s="657"/>
      <c r="M13" s="657"/>
      <c r="N13" s="702"/>
      <c r="O13" s="702"/>
      <c r="P13" s="657"/>
      <c r="Q13" s="658"/>
      <c r="R13" s="658"/>
      <c r="S13" s="658"/>
      <c r="T13" s="658"/>
      <c r="U13" s="657"/>
    </row>
    <row r="14" spans="1:22" s="656" customFormat="1" ht="15.95" customHeight="1">
      <c r="A14" s="554">
        <v>1987</v>
      </c>
      <c r="B14" s="230">
        <v>44.054388888888894</v>
      </c>
      <c r="C14" s="230">
        <v>9.2691666666666634</v>
      </c>
      <c r="D14" s="230">
        <v>12.071944444444444</v>
      </c>
      <c r="E14" s="230"/>
      <c r="F14" s="231">
        <v>65.395499999999998</v>
      </c>
      <c r="G14" s="657"/>
      <c r="H14" s="657"/>
      <c r="I14" s="657"/>
      <c r="J14" s="657"/>
      <c r="K14" s="657"/>
      <c r="L14" s="657"/>
      <c r="M14" s="657"/>
      <c r="N14" s="702"/>
      <c r="O14" s="702"/>
      <c r="P14" s="657"/>
      <c r="Q14" s="658"/>
      <c r="R14" s="658"/>
      <c r="S14" s="658"/>
      <c r="T14" s="658"/>
      <c r="U14" s="657"/>
    </row>
    <row r="15" spans="1:22" s="656" customFormat="1" ht="15.95" customHeight="1">
      <c r="A15" s="791">
        <v>1988</v>
      </c>
      <c r="B15" s="792">
        <v>45.670974444444447</v>
      </c>
      <c r="C15" s="792">
        <v>9.6180555555555554</v>
      </c>
      <c r="D15" s="792">
        <v>11.455555555555556</v>
      </c>
      <c r="E15" s="792"/>
      <c r="F15" s="797">
        <v>66.74458555555556</v>
      </c>
      <c r="G15" s="657"/>
      <c r="H15" s="657"/>
      <c r="I15" s="657"/>
      <c r="J15" s="657"/>
      <c r="K15" s="657"/>
      <c r="L15" s="657"/>
      <c r="M15" s="657"/>
      <c r="N15" s="702"/>
      <c r="O15" s="702"/>
      <c r="P15" s="657"/>
      <c r="Q15" s="658"/>
      <c r="R15" s="658"/>
      <c r="S15" s="658"/>
      <c r="T15" s="658"/>
    </row>
    <row r="16" spans="1:22" s="656" customFormat="1" ht="15.95" customHeight="1">
      <c r="A16" s="554">
        <v>1989</v>
      </c>
      <c r="B16" s="230">
        <v>45.67091666666667</v>
      </c>
      <c r="C16" s="230">
        <v>9.769166666666667</v>
      </c>
      <c r="D16" s="230">
        <v>11.025555555555556</v>
      </c>
      <c r="E16" s="230"/>
      <c r="F16" s="231">
        <v>66.46563888888889</v>
      </c>
      <c r="G16" s="657"/>
      <c r="H16" s="657"/>
      <c r="I16" s="657"/>
      <c r="J16" s="657"/>
      <c r="K16" s="657"/>
      <c r="L16" s="657"/>
      <c r="M16" s="657"/>
      <c r="N16" s="702"/>
      <c r="O16" s="702"/>
      <c r="P16" s="657"/>
      <c r="Q16" s="658"/>
      <c r="R16" s="658"/>
      <c r="S16" s="658"/>
      <c r="T16" s="658"/>
    </row>
    <row r="17" spans="1:80" s="552" customFormat="1" ht="15.95" customHeight="1">
      <c r="A17" s="791">
        <v>1990</v>
      </c>
      <c r="B17" s="792">
        <v>44.926770000000005</v>
      </c>
      <c r="C17" s="792">
        <v>10.676388888888889</v>
      </c>
      <c r="D17" s="792">
        <v>11.153055555555556</v>
      </c>
      <c r="E17" s="792"/>
      <c r="F17" s="797">
        <v>66.756214444444453</v>
      </c>
      <c r="G17" s="657"/>
      <c r="H17" s="657"/>
      <c r="I17" s="657"/>
      <c r="J17" s="657"/>
      <c r="K17" s="657"/>
      <c r="L17" s="657"/>
      <c r="M17" s="657"/>
      <c r="N17" s="702"/>
      <c r="O17" s="702"/>
      <c r="P17" s="657"/>
      <c r="Q17" s="658"/>
      <c r="R17" s="658"/>
      <c r="S17" s="658"/>
      <c r="T17" s="658"/>
      <c r="U17" s="657"/>
    </row>
    <row r="18" spans="1:80" s="656" customFormat="1" ht="15.95" customHeight="1">
      <c r="A18" s="554">
        <v>1991</v>
      </c>
      <c r="B18" s="230">
        <v>46.522061111111114</v>
      </c>
      <c r="C18" s="230">
        <v>12.758611111111112</v>
      </c>
      <c r="D18" s="230">
        <v>11.176388888888889</v>
      </c>
      <c r="E18" s="230"/>
      <c r="F18" s="231">
        <v>70.457061111111116</v>
      </c>
      <c r="G18" s="657"/>
      <c r="H18" s="657"/>
      <c r="I18" s="657"/>
      <c r="J18" s="657"/>
      <c r="K18" s="657"/>
      <c r="L18" s="657"/>
      <c r="M18" s="657"/>
      <c r="N18" s="702"/>
      <c r="O18" s="702"/>
      <c r="P18" s="657"/>
      <c r="Q18" s="658"/>
      <c r="R18" s="658"/>
      <c r="S18" s="658"/>
      <c r="T18" s="658"/>
      <c r="U18" s="657"/>
    </row>
    <row r="19" spans="1:80" s="656" customFormat="1" ht="15.95" customHeight="1">
      <c r="A19" s="791">
        <v>1992</v>
      </c>
      <c r="B19" s="792">
        <v>46.892427777777776</v>
      </c>
      <c r="C19" s="792">
        <v>13.7225</v>
      </c>
      <c r="D19" s="792">
        <v>11.176388888888889</v>
      </c>
      <c r="E19" s="792"/>
      <c r="F19" s="797">
        <v>71.791316666666674</v>
      </c>
      <c r="G19" s="657"/>
      <c r="H19" s="657"/>
      <c r="I19" s="657"/>
      <c r="J19" s="657"/>
      <c r="K19" s="657"/>
      <c r="L19" s="657"/>
      <c r="M19" s="657"/>
      <c r="N19" s="702"/>
      <c r="O19" s="702"/>
      <c r="P19" s="657"/>
      <c r="Q19" s="658"/>
      <c r="R19" s="658"/>
      <c r="S19" s="658"/>
      <c r="T19" s="658"/>
      <c r="U19" s="657"/>
    </row>
    <row r="20" spans="1:80" s="656" customFormat="1" ht="15.95" customHeight="1">
      <c r="A20" s="554">
        <v>1993</v>
      </c>
      <c r="B20" s="230">
        <v>48.219160000000009</v>
      </c>
      <c r="C20" s="230">
        <v>16.113611111111112</v>
      </c>
      <c r="D20" s="230">
        <v>11.164444444444445</v>
      </c>
      <c r="E20" s="230"/>
      <c r="F20" s="231">
        <v>75.49721555555557</v>
      </c>
      <c r="G20" s="657"/>
      <c r="H20" s="657"/>
      <c r="I20" s="657"/>
      <c r="J20" s="657"/>
      <c r="K20" s="657"/>
      <c r="L20" s="657"/>
      <c r="M20" s="657"/>
      <c r="N20" s="657"/>
      <c r="O20" s="657"/>
      <c r="P20" s="657"/>
      <c r="Q20" s="658"/>
      <c r="R20" s="658"/>
      <c r="S20" s="658"/>
      <c r="T20" s="658"/>
    </row>
    <row r="21" spans="1:80" s="552" customFormat="1" ht="15.95" customHeight="1">
      <c r="A21" s="791">
        <v>1994</v>
      </c>
      <c r="B21" s="792">
        <v>49.090335555555562</v>
      </c>
      <c r="C21" s="792">
        <v>19.119722222222222</v>
      </c>
      <c r="D21" s="792">
        <v>10.548055555555555</v>
      </c>
      <c r="E21" s="792"/>
      <c r="F21" s="797">
        <v>78.758113333333341</v>
      </c>
      <c r="G21" s="659"/>
      <c r="H21" s="659"/>
      <c r="I21" s="659"/>
      <c r="J21" s="659"/>
      <c r="K21" s="659"/>
      <c r="L21" s="659"/>
      <c r="M21" s="659"/>
      <c r="N21" s="659"/>
      <c r="O21" s="659"/>
      <c r="P21" s="659"/>
      <c r="Q21" s="660"/>
      <c r="R21" s="660"/>
      <c r="S21" s="660"/>
      <c r="T21" s="660"/>
    </row>
    <row r="22" spans="1:80" s="662" customFormat="1" ht="15.95" customHeight="1">
      <c r="A22" s="554">
        <v>1995</v>
      </c>
      <c r="B22" s="230">
        <v>51.439470000000007</v>
      </c>
      <c r="C22" s="230">
        <v>21.922499999999999</v>
      </c>
      <c r="D22" s="230">
        <v>11.338888888888889</v>
      </c>
      <c r="E22" s="230"/>
      <c r="F22" s="231">
        <v>84.700858888888902</v>
      </c>
      <c r="G22" s="656"/>
      <c r="H22" s="656"/>
      <c r="I22" s="656"/>
      <c r="J22" s="656"/>
      <c r="K22" s="656"/>
      <c r="L22" s="656"/>
      <c r="M22" s="656"/>
      <c r="N22" s="656"/>
      <c r="O22" s="656"/>
      <c r="P22" s="661"/>
      <c r="Q22" s="661"/>
      <c r="R22" s="661"/>
      <c r="S22" s="661"/>
      <c r="T22" s="661"/>
      <c r="U22" s="661"/>
      <c r="V22" s="661"/>
      <c r="W22" s="661"/>
      <c r="X22" s="661"/>
      <c r="Y22" s="661"/>
      <c r="Z22" s="661"/>
      <c r="AA22" s="661"/>
      <c r="AB22" s="661"/>
      <c r="AC22" s="661"/>
      <c r="AD22" s="661"/>
      <c r="AE22" s="661"/>
      <c r="AF22" s="661"/>
      <c r="AG22" s="661"/>
      <c r="AH22" s="661"/>
      <c r="AI22" s="661"/>
      <c r="AJ22" s="661"/>
      <c r="AK22" s="661"/>
      <c r="AL22" s="661"/>
      <c r="AM22" s="661"/>
      <c r="AN22" s="661"/>
      <c r="AO22" s="661"/>
      <c r="AP22" s="661"/>
      <c r="AQ22" s="661"/>
      <c r="AR22" s="661"/>
      <c r="AS22" s="661"/>
      <c r="AT22" s="661"/>
      <c r="AU22" s="661"/>
      <c r="AV22" s="661"/>
      <c r="AW22" s="661"/>
      <c r="AX22" s="661"/>
      <c r="AY22" s="661"/>
      <c r="AZ22" s="661"/>
      <c r="BA22" s="661"/>
      <c r="BB22" s="661"/>
      <c r="BC22" s="661"/>
      <c r="BD22" s="661"/>
      <c r="BE22" s="661"/>
      <c r="BF22" s="661"/>
      <c r="BG22" s="661"/>
      <c r="BH22" s="661"/>
      <c r="BI22" s="661"/>
      <c r="BJ22" s="661"/>
      <c r="BK22" s="661"/>
      <c r="BL22" s="661"/>
      <c r="BM22" s="661"/>
      <c r="BN22" s="661"/>
      <c r="BO22" s="661"/>
      <c r="BP22" s="661"/>
      <c r="BQ22" s="661"/>
      <c r="BR22" s="661"/>
      <c r="BS22" s="661"/>
      <c r="BT22" s="661"/>
      <c r="BU22" s="661"/>
      <c r="BV22" s="661"/>
      <c r="BW22" s="661"/>
      <c r="BX22" s="661"/>
      <c r="BY22" s="661"/>
      <c r="BZ22" s="661"/>
      <c r="CA22" s="661"/>
      <c r="CB22" s="661"/>
    </row>
    <row r="23" spans="1:80" s="656" customFormat="1" ht="15.95" customHeight="1">
      <c r="A23" s="793">
        <v>1996</v>
      </c>
      <c r="B23" s="794">
        <v>50.776513333333334</v>
      </c>
      <c r="C23" s="794">
        <v>26.03972222222222</v>
      </c>
      <c r="D23" s="792">
        <v>11.606666666666667</v>
      </c>
      <c r="E23" s="792"/>
      <c r="F23" s="797">
        <v>88.42290222222222</v>
      </c>
      <c r="P23" s="703"/>
      <c r="Q23" s="661"/>
      <c r="R23" s="661"/>
      <c r="S23" s="661"/>
      <c r="T23" s="661"/>
      <c r="U23" s="661"/>
      <c r="V23" s="661"/>
      <c r="W23" s="661"/>
      <c r="X23" s="661"/>
      <c r="Y23" s="661"/>
      <c r="Z23" s="661"/>
      <c r="AA23" s="661"/>
      <c r="AB23" s="661"/>
      <c r="AC23" s="661"/>
      <c r="AD23" s="661"/>
      <c r="AE23" s="661"/>
      <c r="AF23" s="661"/>
      <c r="AG23" s="661"/>
      <c r="AH23" s="661"/>
      <c r="AI23" s="661"/>
      <c r="AJ23" s="661"/>
      <c r="AK23" s="661"/>
      <c r="AL23" s="661"/>
      <c r="AM23" s="661"/>
      <c r="AN23" s="661"/>
      <c r="AO23" s="661"/>
      <c r="AP23" s="661"/>
      <c r="AQ23" s="661"/>
      <c r="AR23" s="661"/>
      <c r="AS23" s="661"/>
      <c r="AT23" s="661"/>
      <c r="AU23" s="661"/>
      <c r="AV23" s="661"/>
      <c r="AW23" s="661"/>
      <c r="AX23" s="661"/>
      <c r="AY23" s="661"/>
      <c r="AZ23" s="661"/>
      <c r="BA23" s="661"/>
      <c r="BB23" s="661"/>
      <c r="BC23" s="661"/>
      <c r="BD23" s="661"/>
      <c r="BE23" s="661"/>
      <c r="BF23" s="661"/>
      <c r="BG23" s="661"/>
      <c r="BH23" s="661"/>
      <c r="BI23" s="661"/>
      <c r="BJ23" s="661"/>
      <c r="BK23" s="661"/>
      <c r="BL23" s="661"/>
      <c r="BM23" s="661"/>
      <c r="BN23" s="661"/>
      <c r="BO23" s="661"/>
      <c r="BP23" s="661"/>
      <c r="BQ23" s="661"/>
      <c r="BR23" s="661"/>
      <c r="BS23" s="661"/>
      <c r="BT23" s="661"/>
      <c r="BU23" s="661"/>
      <c r="BV23" s="661"/>
      <c r="BW23" s="661"/>
      <c r="BX23" s="661"/>
      <c r="BY23" s="661"/>
      <c r="BZ23" s="661"/>
      <c r="CA23" s="661"/>
      <c r="CB23" s="661"/>
    </row>
    <row r="24" spans="1:80" s="656" customFormat="1" ht="15.95" customHeight="1">
      <c r="A24" s="554">
        <v>1997</v>
      </c>
      <c r="B24" s="795">
        <v>54.056177777777791</v>
      </c>
      <c r="C24" s="795">
        <v>25.225277777777777</v>
      </c>
      <c r="D24" s="230">
        <v>11.001666666666667</v>
      </c>
      <c r="E24" s="230"/>
      <c r="F24" s="231">
        <v>90.283122222222232</v>
      </c>
      <c r="G24" s="704"/>
      <c r="H24" s="704"/>
      <c r="I24" s="704"/>
      <c r="J24" s="704"/>
      <c r="K24" s="704"/>
      <c r="L24" s="704"/>
      <c r="M24" s="704"/>
      <c r="N24" s="704"/>
      <c r="P24" s="664"/>
      <c r="V24" s="705"/>
    </row>
    <row r="25" spans="1:80" s="704" customFormat="1" ht="15.95" customHeight="1">
      <c r="A25" s="791">
        <v>1998</v>
      </c>
      <c r="B25" s="794">
        <v>54.2073888888889</v>
      </c>
      <c r="C25" s="794">
        <v>26.364166666666666</v>
      </c>
      <c r="D25" s="792">
        <v>10.815833333333334</v>
      </c>
      <c r="E25" s="792"/>
      <c r="F25" s="797">
        <v>91.387388888888893</v>
      </c>
    </row>
    <row r="26" spans="1:80" ht="15.95" customHeight="1">
      <c r="A26" s="796">
        <v>1999</v>
      </c>
      <c r="B26" s="240">
        <v>54.199087777777784</v>
      </c>
      <c r="C26" s="240">
        <v>25.142499999999998</v>
      </c>
      <c r="D26" s="230">
        <v>10.208333333333334</v>
      </c>
      <c r="E26" s="230"/>
      <c r="F26" s="231">
        <v>89.549921111111118</v>
      </c>
    </row>
    <row r="27" spans="1:80" s="656" customFormat="1" ht="15.95" customHeight="1">
      <c r="A27" s="791">
        <v>2000</v>
      </c>
      <c r="B27" s="792">
        <v>55.026848888888892</v>
      </c>
      <c r="C27" s="792">
        <v>25.337499999999999</v>
      </c>
      <c r="D27" s="792">
        <v>10.30638888888889</v>
      </c>
      <c r="E27" s="792">
        <v>0.25688353333333336</v>
      </c>
      <c r="F27" s="797">
        <v>90.92762131111111</v>
      </c>
      <c r="G27" s="664"/>
      <c r="H27" s="664"/>
      <c r="I27" s="664"/>
      <c r="K27" s="664"/>
      <c r="L27" s="664"/>
      <c r="M27" s="665"/>
      <c r="N27" s="666"/>
      <c r="O27" s="666"/>
      <c r="P27" s="666"/>
      <c r="Q27" s="667"/>
    </row>
    <row r="28" spans="1:80" s="656" customFormat="1" ht="15.95" customHeight="1">
      <c r="A28" s="796">
        <v>2001</v>
      </c>
      <c r="B28" s="240">
        <v>53.436888888888895</v>
      </c>
      <c r="C28" s="240">
        <v>29.415555555555549</v>
      </c>
      <c r="D28" s="230">
        <v>10.820555555555556</v>
      </c>
      <c r="E28" s="230">
        <v>0.34079189999999998</v>
      </c>
      <c r="F28" s="231">
        <v>94.013791900000001</v>
      </c>
      <c r="H28" s="664"/>
      <c r="I28" s="664"/>
      <c r="K28" s="664"/>
      <c r="L28" s="664"/>
      <c r="M28" s="665"/>
      <c r="N28" s="706"/>
      <c r="O28" s="707"/>
      <c r="P28" s="668"/>
      <c r="Q28" s="669"/>
    </row>
    <row r="29" spans="1:80" s="656" customFormat="1" ht="15.95" customHeight="1">
      <c r="A29" s="791">
        <v>2002</v>
      </c>
      <c r="B29" s="792">
        <v>57.39466222222223</v>
      </c>
      <c r="C29" s="792">
        <v>30.584722222222222</v>
      </c>
      <c r="D29" s="792">
        <v>11.3</v>
      </c>
      <c r="E29" s="792">
        <v>0.58026613333333332</v>
      </c>
      <c r="F29" s="797">
        <v>99.859650577777785</v>
      </c>
      <c r="I29" s="664"/>
      <c r="K29" s="664"/>
      <c r="L29" s="664"/>
      <c r="M29" s="665"/>
      <c r="N29" s="708"/>
      <c r="O29" s="709"/>
      <c r="P29" s="666"/>
      <c r="Q29" s="667"/>
    </row>
    <row r="30" spans="1:80" s="656" customFormat="1" ht="15.95" customHeight="1">
      <c r="A30" s="554">
        <v>2003</v>
      </c>
      <c r="B30" s="230">
        <v>59</v>
      </c>
      <c r="C30" s="230">
        <v>32.740555555555559</v>
      </c>
      <c r="D30" s="230">
        <v>12.84</v>
      </c>
      <c r="E30" s="230">
        <v>1.0401138333333333</v>
      </c>
      <c r="F30" s="231">
        <v>105.6206693888889</v>
      </c>
      <c r="K30" s="664"/>
      <c r="L30" s="664"/>
      <c r="M30" s="665"/>
      <c r="N30" s="708"/>
      <c r="O30" s="709"/>
      <c r="P30" s="668"/>
      <c r="Q30" s="669"/>
    </row>
    <row r="31" spans="1:80" s="656" customFormat="1" ht="15.95" customHeight="1">
      <c r="A31" s="791">
        <v>2004</v>
      </c>
      <c r="B31" s="792">
        <v>59.631541111111112</v>
      </c>
      <c r="C31" s="792">
        <v>34</v>
      </c>
      <c r="D31" s="792">
        <v>12.583055555555555</v>
      </c>
      <c r="E31" s="792">
        <v>1.748634</v>
      </c>
      <c r="F31" s="797">
        <v>107.96323066666668</v>
      </c>
      <c r="G31" s="664"/>
      <c r="H31" s="664"/>
      <c r="I31" s="664"/>
      <c r="K31" s="664"/>
      <c r="L31" s="664"/>
      <c r="M31" s="665"/>
      <c r="N31" s="708"/>
      <c r="O31" s="709"/>
      <c r="P31" s="668"/>
      <c r="Q31" s="669"/>
    </row>
    <row r="32" spans="1:80" s="656" customFormat="1" ht="15.95" customHeight="1">
      <c r="A32" s="554">
        <v>2005</v>
      </c>
      <c r="B32" s="230">
        <v>60.078406666666666</v>
      </c>
      <c r="C32" s="230">
        <v>34.200000000000003</v>
      </c>
      <c r="D32" s="230">
        <v>13.526666666666667</v>
      </c>
      <c r="E32" s="230">
        <v>1.9358978</v>
      </c>
      <c r="F32" s="231">
        <v>109.74097113333335</v>
      </c>
      <c r="H32" s="664"/>
      <c r="I32" s="664"/>
      <c r="K32" s="664"/>
      <c r="L32" s="664"/>
      <c r="M32" s="665"/>
      <c r="N32" s="708"/>
      <c r="O32" s="709"/>
      <c r="P32" s="668"/>
      <c r="Q32" s="669"/>
    </row>
    <row r="33" spans="1:21" s="656" customFormat="1" ht="15.95" customHeight="1">
      <c r="A33" s="791">
        <v>2006</v>
      </c>
      <c r="B33" s="792">
        <v>58.703888888888883</v>
      </c>
      <c r="C33" s="792">
        <v>36.533333333333339</v>
      </c>
      <c r="D33" s="792">
        <v>12.673055555555555</v>
      </c>
      <c r="E33" s="792">
        <v>2.7153785333333333</v>
      </c>
      <c r="F33" s="797">
        <v>110.6256563111111</v>
      </c>
      <c r="K33" s="664"/>
      <c r="L33" s="664"/>
      <c r="M33" s="665"/>
      <c r="N33" s="708"/>
      <c r="O33" s="709"/>
      <c r="P33" s="668"/>
    </row>
    <row r="34" spans="1:21" s="656" customFormat="1" ht="15.95" customHeight="1">
      <c r="A34" s="796">
        <v>2007</v>
      </c>
      <c r="B34" s="240">
        <v>60.49</v>
      </c>
      <c r="C34" s="240">
        <v>37.97</v>
      </c>
      <c r="D34" s="240">
        <v>13.898333333333333</v>
      </c>
      <c r="E34" s="240">
        <v>3.6124982999999999</v>
      </c>
      <c r="F34" s="243">
        <v>115.97083163333335</v>
      </c>
      <c r="G34" s="670"/>
      <c r="H34" s="670"/>
      <c r="I34" s="671"/>
      <c r="J34" s="670"/>
      <c r="K34" s="671"/>
      <c r="L34" s="671"/>
      <c r="M34" s="672"/>
      <c r="N34" s="673"/>
      <c r="O34" s="674"/>
      <c r="P34" s="675"/>
      <c r="Q34" s="670"/>
      <c r="R34" s="670"/>
      <c r="S34" s="670"/>
    </row>
    <row r="35" spans="1:21" s="656" customFormat="1" ht="15.95" customHeight="1">
      <c r="A35" s="791">
        <v>2008</v>
      </c>
      <c r="B35" s="792">
        <v>60.52</v>
      </c>
      <c r="C35" s="792">
        <v>41.71</v>
      </c>
      <c r="D35" s="792">
        <v>14.295555555555556</v>
      </c>
      <c r="E35" s="792">
        <v>4.3522979111111111</v>
      </c>
      <c r="F35" s="797">
        <v>120.87785346666666</v>
      </c>
      <c r="G35" s="670"/>
      <c r="H35" s="670"/>
      <c r="I35" s="671"/>
      <c r="J35" s="670"/>
      <c r="K35" s="675"/>
      <c r="L35" s="675"/>
      <c r="M35" s="675"/>
      <c r="N35" s="676"/>
      <c r="O35" s="676"/>
      <c r="P35" s="677"/>
      <c r="Q35" s="670"/>
      <c r="R35" s="670"/>
      <c r="S35" s="670"/>
    </row>
    <row r="36" spans="1:21" s="656" customFormat="1" ht="15.95" customHeight="1">
      <c r="A36" s="796">
        <v>2009</v>
      </c>
      <c r="B36" s="240">
        <v>58.8</v>
      </c>
      <c r="C36" s="240">
        <v>45.1</v>
      </c>
      <c r="D36" s="240">
        <v>16.190277777777776</v>
      </c>
      <c r="E36" s="240">
        <v>4.6368619369444444</v>
      </c>
      <c r="F36" s="243">
        <v>124.72713971472223</v>
      </c>
      <c r="G36" s="671"/>
      <c r="H36" s="670"/>
      <c r="I36" s="670"/>
      <c r="J36" s="670"/>
      <c r="K36" s="675"/>
      <c r="L36" s="675"/>
      <c r="M36" s="675"/>
      <c r="N36" s="676"/>
      <c r="O36" s="676"/>
      <c r="P36" s="675"/>
      <c r="Q36" s="670"/>
      <c r="R36" s="670"/>
      <c r="S36" s="670"/>
    </row>
    <row r="37" spans="1:21" s="552" customFormat="1" ht="15.95" customHeight="1">
      <c r="A37" s="791">
        <v>2010</v>
      </c>
      <c r="B37" s="792">
        <v>63.2</v>
      </c>
      <c r="C37" s="792">
        <v>51.9</v>
      </c>
      <c r="D37" s="792">
        <v>15.281388888888889</v>
      </c>
      <c r="E37" s="792">
        <v>4.9916430277777764</v>
      </c>
      <c r="F37" s="797">
        <v>135.37303191666666</v>
      </c>
      <c r="G37" s="670"/>
      <c r="H37" s="671"/>
      <c r="I37" s="671"/>
      <c r="J37" s="670"/>
      <c r="K37" s="671"/>
      <c r="L37" s="671"/>
      <c r="M37" s="672"/>
      <c r="N37" s="673"/>
      <c r="O37" s="676"/>
      <c r="P37" s="677"/>
      <c r="Q37" s="670"/>
      <c r="R37" s="670"/>
      <c r="S37" s="670"/>
      <c r="T37" s="656"/>
      <c r="U37" s="656"/>
    </row>
    <row r="38" spans="1:21" s="656" customFormat="1" ht="15.95" customHeight="1">
      <c r="A38" s="796">
        <v>2011</v>
      </c>
      <c r="B38" s="240">
        <v>61.800000000000004</v>
      </c>
      <c r="C38" s="240">
        <v>47</v>
      </c>
      <c r="D38" s="240">
        <v>16.91</v>
      </c>
      <c r="E38" s="240">
        <v>5.9067131595999998</v>
      </c>
      <c r="F38" s="243">
        <v>131.61671315960001</v>
      </c>
      <c r="G38" s="671"/>
      <c r="H38" s="671"/>
      <c r="I38" s="671"/>
      <c r="J38" s="670"/>
      <c r="K38" s="671"/>
      <c r="L38" s="671"/>
      <c r="M38" s="672"/>
      <c r="N38" s="673"/>
      <c r="O38" s="674"/>
      <c r="P38" s="678"/>
      <c r="Q38" s="670"/>
      <c r="R38" s="670"/>
      <c r="S38" s="670"/>
    </row>
    <row r="39" spans="1:21" s="656" customFormat="1" ht="15.75">
      <c r="A39" s="712"/>
      <c r="B39" s="713"/>
      <c r="C39" s="713"/>
      <c r="D39" s="713"/>
      <c r="E39" s="713"/>
      <c r="F39" s="713"/>
      <c r="G39" s="670"/>
      <c r="H39" s="670"/>
      <c r="I39" s="670"/>
      <c r="J39" s="670"/>
      <c r="K39" s="671"/>
      <c r="L39" s="671"/>
      <c r="M39" s="672"/>
      <c r="N39" s="673"/>
      <c r="O39" s="674"/>
      <c r="P39" s="675"/>
      <c r="Q39" s="679"/>
      <c r="R39" s="670"/>
      <c r="S39" s="670"/>
    </row>
    <row r="40" spans="1:21" s="656" customFormat="1" ht="15.75">
      <c r="A40" s="232" t="s">
        <v>352</v>
      </c>
      <c r="B40" s="713"/>
      <c r="C40" s="713"/>
      <c r="D40" s="713"/>
      <c r="E40" s="713"/>
      <c r="F40" s="713"/>
      <c r="G40" s="670"/>
      <c r="H40" s="670"/>
      <c r="I40" s="670"/>
      <c r="J40" s="670"/>
      <c r="K40" s="671"/>
      <c r="L40" s="671"/>
      <c r="M40" s="672"/>
      <c r="N40" s="673"/>
      <c r="O40" s="674"/>
      <c r="P40" s="675"/>
      <c r="Q40" s="679"/>
      <c r="R40" s="670"/>
      <c r="S40" s="670"/>
    </row>
    <row r="41" spans="1:21" s="656" customFormat="1" ht="15.75">
      <c r="A41" s="712"/>
      <c r="B41" s="663"/>
      <c r="C41" s="663"/>
      <c r="D41" s="663"/>
      <c r="E41" s="663"/>
      <c r="F41" s="663"/>
      <c r="G41" s="670"/>
      <c r="H41" s="670"/>
      <c r="I41" s="671"/>
      <c r="J41" s="670"/>
      <c r="K41" s="671"/>
      <c r="L41" s="671"/>
      <c r="M41" s="672"/>
      <c r="N41" s="673"/>
      <c r="O41" s="674"/>
      <c r="P41" s="675"/>
      <c r="Q41" s="679"/>
      <c r="R41" s="670"/>
      <c r="S41" s="670"/>
    </row>
    <row r="42" spans="1:21" s="656" customFormat="1" ht="15.75">
      <c r="A42" s="663"/>
      <c r="B42" s="663"/>
      <c r="C42" s="663"/>
      <c r="D42" s="663"/>
      <c r="E42" s="663"/>
      <c r="F42" s="663"/>
      <c r="G42" s="670"/>
      <c r="H42" s="670"/>
      <c r="I42" s="670"/>
      <c r="J42" s="670"/>
      <c r="K42" s="671"/>
      <c r="L42" s="671"/>
      <c r="M42" s="672"/>
      <c r="N42" s="673"/>
      <c r="O42" s="676"/>
      <c r="P42" s="675"/>
      <c r="Q42" s="679"/>
      <c r="R42" s="670"/>
      <c r="S42" s="670"/>
    </row>
    <row r="43" spans="1:21" s="656" customFormat="1" ht="15">
      <c r="A43" s="670"/>
      <c r="B43" s="670"/>
      <c r="C43" s="670"/>
      <c r="D43" s="670"/>
      <c r="E43" s="670"/>
      <c r="F43" s="670"/>
      <c r="G43" s="670"/>
      <c r="H43" s="670"/>
      <c r="I43" s="670"/>
      <c r="J43" s="670"/>
      <c r="K43" s="671"/>
      <c r="L43" s="671"/>
      <c r="M43" s="672"/>
      <c r="N43" s="673"/>
      <c r="O43" s="674"/>
      <c r="P43" s="675"/>
      <c r="Q43" s="679"/>
      <c r="R43" s="670"/>
      <c r="S43" s="670"/>
    </row>
    <row r="44" spans="1:21" s="656" customFormat="1" ht="15">
      <c r="A44" s="670"/>
      <c r="B44" s="670"/>
      <c r="C44" s="670"/>
      <c r="D44" s="670"/>
      <c r="E44" s="670"/>
      <c r="F44" s="670"/>
      <c r="G44" s="670"/>
      <c r="H44" s="670"/>
      <c r="I44" s="670"/>
      <c r="J44" s="670"/>
      <c r="K44" s="671"/>
      <c r="L44" s="671"/>
      <c r="M44" s="672"/>
      <c r="N44" s="673"/>
      <c r="O44" s="676"/>
      <c r="P44" s="677"/>
      <c r="Q44" s="670"/>
      <c r="R44" s="670"/>
      <c r="S44" s="670"/>
    </row>
    <row r="45" spans="1:21" s="656" customFormat="1" ht="15">
      <c r="A45" s="670"/>
      <c r="B45" s="670"/>
      <c r="C45" s="670"/>
      <c r="D45" s="670"/>
      <c r="E45" s="670"/>
      <c r="F45" s="670"/>
      <c r="G45" s="670"/>
      <c r="H45" s="670"/>
      <c r="I45" s="670"/>
      <c r="J45" s="670"/>
      <c r="K45" s="671"/>
      <c r="L45" s="671"/>
      <c r="M45" s="672"/>
      <c r="N45" s="680"/>
      <c r="O45" s="681"/>
      <c r="P45" s="675"/>
      <c r="Q45" s="670"/>
      <c r="R45" s="670"/>
      <c r="S45" s="670"/>
    </row>
    <row r="46" spans="1:21" s="656" customFormat="1" ht="15">
      <c r="A46" s="670"/>
      <c r="B46" s="670"/>
      <c r="C46" s="670"/>
      <c r="D46" s="670"/>
      <c r="E46" s="670"/>
      <c r="F46" s="670"/>
      <c r="G46" s="670"/>
      <c r="H46" s="670"/>
      <c r="I46" s="670"/>
      <c r="J46" s="670"/>
      <c r="K46" s="671"/>
      <c r="L46" s="671"/>
      <c r="M46" s="672"/>
      <c r="N46" s="673"/>
      <c r="O46" s="674"/>
      <c r="P46" s="675"/>
      <c r="Q46" s="670"/>
      <c r="R46" s="670"/>
      <c r="S46" s="670"/>
    </row>
    <row r="47" spans="1:21" s="656" customFormat="1" ht="15">
      <c r="A47" s="670"/>
      <c r="B47" s="670"/>
      <c r="C47" s="670"/>
      <c r="D47" s="671"/>
      <c r="E47" s="671"/>
      <c r="F47" s="671"/>
      <c r="G47" s="671"/>
      <c r="H47" s="670"/>
      <c r="I47" s="671"/>
      <c r="J47" s="670"/>
      <c r="K47" s="671"/>
      <c r="L47" s="671"/>
      <c r="M47" s="672"/>
      <c r="N47" s="675"/>
      <c r="O47" s="675"/>
      <c r="P47" s="675"/>
      <c r="Q47" s="670"/>
      <c r="R47" s="670"/>
      <c r="S47" s="670"/>
    </row>
    <row r="48" spans="1:21" s="686" customFormat="1" ht="14.25">
      <c r="A48" s="682"/>
      <c r="B48" s="682"/>
      <c r="C48" s="682"/>
      <c r="D48" s="682"/>
      <c r="E48" s="682"/>
      <c r="F48" s="682"/>
      <c r="G48" s="682"/>
      <c r="H48" s="682"/>
      <c r="I48" s="682"/>
      <c r="J48" s="682"/>
      <c r="K48" s="682"/>
      <c r="L48" s="682"/>
      <c r="M48" s="683"/>
      <c r="N48" s="683"/>
      <c r="O48" s="682"/>
      <c r="P48" s="684"/>
      <c r="Q48" s="685"/>
      <c r="R48" s="685"/>
      <c r="S48" s="685"/>
    </row>
    <row r="49" spans="1:80" s="690" customFormat="1" ht="15">
      <c r="A49" s="670"/>
      <c r="B49" s="670"/>
      <c r="C49" s="670"/>
      <c r="D49" s="670"/>
      <c r="E49" s="670"/>
      <c r="F49" s="670"/>
      <c r="G49" s="670"/>
      <c r="H49" s="670"/>
      <c r="I49" s="670"/>
      <c r="J49" s="687"/>
      <c r="K49" s="687"/>
      <c r="L49" s="670"/>
      <c r="M49" s="688"/>
      <c r="N49" s="688"/>
      <c r="O49" s="689"/>
      <c r="P49" s="689"/>
      <c r="Q49" s="670"/>
      <c r="R49" s="670"/>
      <c r="S49" s="670"/>
      <c r="T49" s="656"/>
      <c r="U49" s="656"/>
      <c r="V49" s="656"/>
      <c r="W49" s="656"/>
      <c r="X49" s="656"/>
      <c r="Y49" s="656"/>
      <c r="Z49" s="656"/>
      <c r="AA49" s="656"/>
      <c r="AB49" s="656"/>
      <c r="AC49" s="656"/>
      <c r="AD49" s="656"/>
      <c r="AE49" s="656"/>
      <c r="AF49" s="656"/>
      <c r="AG49" s="656"/>
      <c r="AH49" s="656"/>
      <c r="AI49" s="656"/>
      <c r="AJ49" s="656"/>
      <c r="AK49" s="656"/>
      <c r="AL49" s="656"/>
      <c r="AM49" s="656"/>
      <c r="AN49" s="656"/>
      <c r="AO49" s="656"/>
      <c r="AP49" s="656"/>
      <c r="AQ49" s="656"/>
      <c r="AR49" s="656"/>
      <c r="AS49" s="656"/>
      <c r="AT49" s="656"/>
      <c r="AU49" s="656"/>
      <c r="AV49" s="656"/>
      <c r="AW49" s="656"/>
      <c r="AX49" s="656"/>
      <c r="AY49" s="656"/>
      <c r="AZ49" s="656"/>
      <c r="BA49" s="656"/>
      <c r="BB49" s="656"/>
      <c r="BC49" s="656"/>
      <c r="BD49" s="656"/>
      <c r="BE49" s="656"/>
      <c r="BF49" s="656"/>
      <c r="BG49" s="656"/>
      <c r="BH49" s="656"/>
      <c r="BI49" s="656"/>
      <c r="BJ49" s="656"/>
      <c r="BK49" s="656"/>
      <c r="BL49" s="656"/>
      <c r="BM49" s="656"/>
      <c r="BN49" s="656"/>
      <c r="BO49" s="656"/>
      <c r="BP49" s="656"/>
      <c r="BQ49" s="656"/>
      <c r="BR49" s="656"/>
      <c r="BS49" s="656"/>
      <c r="BT49" s="656"/>
      <c r="BU49" s="656"/>
      <c r="BV49" s="656"/>
      <c r="BW49" s="656"/>
      <c r="BX49" s="656"/>
      <c r="BY49" s="656"/>
      <c r="BZ49" s="656"/>
      <c r="CA49" s="656"/>
      <c r="CB49" s="656"/>
    </row>
    <row r="50" spans="1:80" s="686" customFormat="1" ht="14.25">
      <c r="A50" s="682"/>
      <c r="B50" s="682"/>
      <c r="C50" s="682"/>
      <c r="D50" s="682"/>
      <c r="E50" s="682"/>
      <c r="F50" s="682"/>
      <c r="G50" s="682"/>
      <c r="H50" s="682"/>
      <c r="I50" s="682"/>
      <c r="J50" s="682"/>
      <c r="K50" s="682"/>
      <c r="L50" s="682"/>
      <c r="M50" s="691"/>
      <c r="N50" s="691"/>
      <c r="O50" s="692"/>
      <c r="P50" s="693"/>
      <c r="Q50" s="685"/>
      <c r="R50" s="685"/>
      <c r="S50" s="685"/>
    </row>
    <row r="51" spans="1:80" s="662" customFormat="1" ht="15">
      <c r="A51" s="670"/>
      <c r="B51" s="670"/>
      <c r="C51" s="670"/>
      <c r="D51" s="670"/>
      <c r="E51" s="670"/>
      <c r="F51" s="670"/>
      <c r="G51" s="670"/>
      <c r="H51" s="670"/>
      <c r="I51" s="670"/>
      <c r="J51" s="670"/>
      <c r="K51" s="670"/>
      <c r="L51" s="670"/>
      <c r="M51" s="694"/>
      <c r="N51" s="694"/>
      <c r="O51" s="694"/>
      <c r="P51" s="695"/>
      <c r="Q51" s="695"/>
      <c r="R51" s="695"/>
      <c r="S51" s="695"/>
      <c r="T51" s="661"/>
      <c r="U51" s="661"/>
      <c r="V51" s="661"/>
      <c r="W51" s="661"/>
      <c r="X51" s="661"/>
      <c r="Y51" s="661"/>
      <c r="Z51" s="661"/>
      <c r="AA51" s="661"/>
      <c r="AB51" s="661"/>
      <c r="AC51" s="661"/>
      <c r="AD51" s="661"/>
      <c r="AE51" s="661"/>
      <c r="AF51" s="661"/>
      <c r="AG51" s="661"/>
      <c r="AH51" s="661"/>
      <c r="AI51" s="661"/>
      <c r="AJ51" s="661"/>
      <c r="AK51" s="661"/>
      <c r="AL51" s="661"/>
      <c r="AM51" s="661"/>
      <c r="AN51" s="661"/>
      <c r="AO51" s="661"/>
      <c r="AP51" s="661"/>
      <c r="AQ51" s="661"/>
      <c r="AR51" s="661"/>
      <c r="AS51" s="661"/>
      <c r="AT51" s="661"/>
      <c r="AU51" s="661"/>
      <c r="AV51" s="661"/>
      <c r="AW51" s="661"/>
      <c r="AX51" s="661"/>
      <c r="AY51" s="661"/>
      <c r="AZ51" s="661"/>
      <c r="BA51" s="661"/>
      <c r="BB51" s="661"/>
      <c r="BC51" s="661"/>
      <c r="BD51" s="661"/>
      <c r="BE51" s="661"/>
      <c r="BF51" s="661"/>
      <c r="BG51" s="661"/>
      <c r="BH51" s="661"/>
      <c r="BI51" s="661"/>
      <c r="BJ51" s="661"/>
      <c r="BK51" s="661"/>
      <c r="BL51" s="661"/>
      <c r="BM51" s="661"/>
      <c r="BN51" s="661"/>
      <c r="BO51" s="661"/>
      <c r="BP51" s="661"/>
      <c r="BQ51" s="661"/>
      <c r="BR51" s="661"/>
      <c r="BS51" s="661"/>
      <c r="BT51" s="661"/>
      <c r="BU51" s="661"/>
      <c r="BV51" s="661"/>
      <c r="BW51" s="661"/>
      <c r="BX51" s="661"/>
      <c r="BY51" s="661"/>
      <c r="BZ51" s="661"/>
      <c r="CA51" s="661"/>
      <c r="CB51" s="661"/>
    </row>
    <row r="52" spans="1:80" s="656" customFormat="1" ht="15">
      <c r="A52" s="710"/>
      <c r="B52" s="696"/>
      <c r="C52" s="696"/>
      <c r="D52" s="670"/>
      <c r="E52" s="670"/>
      <c r="F52" s="670"/>
      <c r="G52" s="670"/>
      <c r="H52" s="670"/>
      <c r="I52" s="670"/>
      <c r="J52" s="670"/>
      <c r="K52" s="670"/>
      <c r="L52" s="670"/>
      <c r="M52" s="670"/>
      <c r="N52" s="670"/>
      <c r="O52" s="670"/>
      <c r="P52" s="697"/>
      <c r="Q52" s="695"/>
      <c r="R52" s="695"/>
      <c r="S52" s="695"/>
      <c r="T52" s="661"/>
      <c r="U52" s="661"/>
      <c r="V52" s="661"/>
      <c r="W52" s="661"/>
      <c r="X52" s="661"/>
      <c r="Y52" s="661"/>
      <c r="Z52" s="661"/>
      <c r="AA52" s="661"/>
      <c r="AB52" s="661"/>
      <c r="AC52" s="661"/>
      <c r="AD52" s="661"/>
      <c r="AE52" s="661"/>
      <c r="AF52" s="661"/>
      <c r="AG52" s="661"/>
      <c r="AH52" s="661"/>
      <c r="AI52" s="661"/>
      <c r="AJ52" s="661"/>
      <c r="AK52" s="661"/>
      <c r="AL52" s="661"/>
      <c r="AM52" s="661"/>
      <c r="AN52" s="661"/>
      <c r="AO52" s="661"/>
      <c r="AP52" s="661"/>
      <c r="AQ52" s="661"/>
      <c r="AR52" s="661"/>
      <c r="AS52" s="661"/>
      <c r="AT52" s="661"/>
      <c r="AU52" s="661"/>
      <c r="AV52" s="661"/>
      <c r="AW52" s="661"/>
      <c r="AX52" s="661"/>
      <c r="AY52" s="661"/>
      <c r="AZ52" s="661"/>
      <c r="BA52" s="661"/>
      <c r="BB52" s="661"/>
      <c r="BC52" s="661"/>
      <c r="BD52" s="661"/>
      <c r="BE52" s="661"/>
      <c r="BF52" s="661"/>
      <c r="BG52" s="661"/>
      <c r="BH52" s="661"/>
      <c r="BI52" s="661"/>
      <c r="BJ52" s="661"/>
      <c r="BK52" s="661"/>
      <c r="BL52" s="661"/>
      <c r="BM52" s="661"/>
      <c r="BN52" s="661"/>
      <c r="BO52" s="661"/>
      <c r="BP52" s="661"/>
      <c r="BQ52" s="661"/>
      <c r="BR52" s="661"/>
      <c r="BS52" s="661"/>
      <c r="BT52" s="661"/>
      <c r="BU52" s="661"/>
      <c r="BV52" s="661"/>
      <c r="BW52" s="661"/>
      <c r="BX52" s="661"/>
      <c r="BY52" s="661"/>
      <c r="BZ52" s="661"/>
      <c r="CA52" s="661"/>
      <c r="CB52" s="661"/>
    </row>
    <row r="53" spans="1:80" s="656" customFormat="1" ht="15">
      <c r="A53" s="711"/>
      <c r="B53" s="696"/>
      <c r="C53" s="696"/>
      <c r="D53" s="670"/>
      <c r="E53" s="670"/>
      <c r="F53" s="670"/>
      <c r="G53" s="670"/>
      <c r="H53" s="670"/>
      <c r="I53" s="670"/>
      <c r="J53" s="670"/>
      <c r="K53" s="670"/>
      <c r="L53" s="670"/>
      <c r="M53" s="670"/>
      <c r="N53" s="670"/>
      <c r="O53" s="670"/>
      <c r="P53" s="670"/>
      <c r="Q53" s="670"/>
      <c r="R53" s="670"/>
      <c r="S53" s="670"/>
    </row>
    <row r="54" spans="1:80" s="656" customFormat="1" ht="15">
      <c r="A54" s="698"/>
      <c r="B54" s="698"/>
      <c r="C54" s="698"/>
      <c r="D54" s="699"/>
      <c r="E54" s="699"/>
      <c r="F54" s="699"/>
      <c r="G54" s="699"/>
      <c r="H54" s="699"/>
      <c r="I54" s="699"/>
      <c r="J54" s="699"/>
      <c r="K54" s="699"/>
      <c r="L54" s="699"/>
      <c r="M54" s="699"/>
      <c r="N54" s="699"/>
      <c r="O54" s="670"/>
      <c r="P54" s="671"/>
      <c r="Q54" s="670"/>
      <c r="R54" s="670"/>
      <c r="S54" s="670"/>
    </row>
    <row r="55" spans="1:80" s="704" customFormat="1" ht="12.75">
      <c r="A55" s="698"/>
      <c r="B55" s="698"/>
      <c r="C55" s="698"/>
      <c r="D55" s="699"/>
      <c r="E55" s="699"/>
      <c r="F55" s="699"/>
      <c r="G55" s="699"/>
      <c r="H55" s="699"/>
      <c r="I55" s="699"/>
      <c r="J55" s="699"/>
      <c r="K55" s="699"/>
      <c r="L55" s="699"/>
      <c r="M55" s="699"/>
      <c r="N55" s="699"/>
      <c r="O55" s="699"/>
      <c r="P55" s="699"/>
      <c r="Q55" s="699"/>
      <c r="R55" s="699"/>
      <c r="S55" s="699"/>
    </row>
    <row r="56" spans="1:80">
      <c r="B56" s="695"/>
      <c r="C56" s="695"/>
      <c r="D56" s="695"/>
      <c r="E56" s="695"/>
      <c r="F56" s="695"/>
      <c r="G56" s="695"/>
      <c r="H56" s="695"/>
      <c r="I56" s="695"/>
      <c r="J56" s="695"/>
      <c r="K56" s="695"/>
      <c r="L56" s="695"/>
      <c r="M56" s="695"/>
      <c r="N56" s="695"/>
      <c r="O56" s="695"/>
      <c r="P56" s="695"/>
      <c r="Q56" s="695"/>
      <c r="R56" s="695"/>
      <c r="S56" s="695"/>
    </row>
    <row r="57" spans="1:80">
      <c r="B57" s="695"/>
      <c r="C57" s="695"/>
      <c r="D57" s="695"/>
      <c r="E57" s="695"/>
      <c r="F57" s="695"/>
      <c r="G57" s="695"/>
      <c r="H57" s="695"/>
      <c r="I57" s="695"/>
      <c r="J57" s="695"/>
      <c r="K57" s="695"/>
      <c r="L57" s="695"/>
      <c r="M57" s="695"/>
      <c r="N57" s="695"/>
      <c r="O57" s="695"/>
      <c r="P57" s="695"/>
      <c r="Q57" s="695"/>
      <c r="R57" s="695"/>
      <c r="S57" s="695"/>
    </row>
    <row r="58" spans="1:80">
      <c r="B58" s="695"/>
      <c r="C58" s="695"/>
      <c r="D58" s="695"/>
      <c r="E58" s="695"/>
      <c r="F58" s="695"/>
      <c r="G58" s="695"/>
      <c r="H58" s="695"/>
      <c r="I58" s="695"/>
      <c r="J58" s="695"/>
      <c r="K58" s="695"/>
      <c r="L58" s="695"/>
      <c r="M58" s="695"/>
      <c r="N58" s="695"/>
      <c r="O58" s="695"/>
      <c r="P58" s="695"/>
      <c r="Q58" s="695"/>
      <c r="R58" s="695"/>
      <c r="S58" s="695"/>
    </row>
    <row r="59" spans="1:80">
      <c r="B59" s="695"/>
      <c r="C59" s="695"/>
      <c r="D59" s="695"/>
      <c r="E59" s="695"/>
      <c r="F59" s="695"/>
      <c r="G59" s="695"/>
      <c r="H59" s="695"/>
      <c r="I59" s="695"/>
      <c r="J59" s="695"/>
      <c r="K59" s="695"/>
      <c r="L59" s="695"/>
      <c r="M59" s="695"/>
      <c r="N59" s="695"/>
      <c r="O59" s="695"/>
      <c r="P59" s="695"/>
      <c r="Q59" s="695"/>
      <c r="R59" s="695"/>
      <c r="S59" s="695"/>
    </row>
    <row r="60" spans="1:80">
      <c r="B60" s="695"/>
      <c r="C60" s="695"/>
      <c r="D60" s="695"/>
      <c r="E60" s="695"/>
      <c r="F60" s="695"/>
      <c r="G60" s="695"/>
      <c r="H60" s="695"/>
      <c r="I60" s="695"/>
      <c r="J60" s="695"/>
      <c r="K60" s="695"/>
      <c r="L60" s="695"/>
      <c r="M60" s="695"/>
      <c r="N60" s="695"/>
      <c r="O60" s="695"/>
      <c r="P60" s="695"/>
      <c r="Q60" s="695"/>
      <c r="R60" s="695"/>
      <c r="S60" s="695"/>
    </row>
    <row r="61" spans="1:80">
      <c r="B61" s="695"/>
      <c r="C61" s="695"/>
      <c r="D61" s="695"/>
      <c r="E61" s="695"/>
      <c r="F61" s="695"/>
      <c r="G61" s="695"/>
      <c r="H61" s="695"/>
      <c r="I61" s="695"/>
      <c r="J61" s="695"/>
      <c r="K61" s="695"/>
      <c r="L61" s="695"/>
      <c r="M61" s="695"/>
      <c r="N61" s="695"/>
      <c r="O61" s="695"/>
      <c r="P61" s="695"/>
      <c r="Q61" s="695"/>
      <c r="R61" s="695"/>
      <c r="S61" s="695"/>
    </row>
    <row r="62" spans="1:80">
      <c r="B62" s="695"/>
      <c r="C62" s="695"/>
      <c r="D62" s="695"/>
      <c r="E62" s="695"/>
      <c r="F62" s="695"/>
      <c r="G62" s="695"/>
      <c r="H62" s="695"/>
      <c r="I62" s="695"/>
      <c r="J62" s="695"/>
      <c r="K62" s="695"/>
      <c r="L62" s="695"/>
      <c r="M62" s="695"/>
      <c r="N62" s="695"/>
      <c r="O62" s="695"/>
      <c r="P62" s="695"/>
      <c r="Q62" s="695"/>
      <c r="R62" s="695"/>
      <c r="S62" s="695"/>
    </row>
    <row r="63" spans="1:80">
      <c r="B63" s="695"/>
      <c r="C63" s="695"/>
      <c r="D63" s="695"/>
      <c r="E63" s="695"/>
      <c r="F63" s="695"/>
      <c r="G63" s="695"/>
      <c r="H63" s="695"/>
      <c r="I63" s="695"/>
      <c r="J63" s="695"/>
      <c r="K63" s="695"/>
      <c r="L63" s="695"/>
      <c r="M63" s="695"/>
      <c r="N63" s="695"/>
      <c r="O63" s="695"/>
      <c r="P63" s="695"/>
      <c r="Q63" s="695"/>
      <c r="R63" s="695"/>
      <c r="S63" s="695"/>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9"/>
  <sheetViews>
    <sheetView workbookViewId="0"/>
  </sheetViews>
  <sheetFormatPr defaultRowHeight="12"/>
  <cols>
    <col min="1" max="1" width="5.7109375" style="695" customWidth="1"/>
    <col min="2" max="5" width="14.7109375" style="661" customWidth="1"/>
    <col min="6" max="17" width="8.5703125" style="661" customWidth="1"/>
    <col min="18" max="18" width="10.140625" style="661" customWidth="1"/>
    <col min="19" max="19" width="8.42578125" style="661" customWidth="1"/>
    <col min="20" max="23" width="6.7109375" style="661" customWidth="1"/>
    <col min="24" max="255" width="9.140625" style="661"/>
    <col min="256" max="256" width="60.7109375" style="661" customWidth="1"/>
    <col min="257" max="273" width="8.5703125" style="661" customWidth="1"/>
    <col min="274" max="274" width="10.140625" style="661" customWidth="1"/>
    <col min="275" max="275" width="8.42578125" style="661" customWidth="1"/>
    <col min="276" max="279" width="6.7109375" style="661" customWidth="1"/>
    <col min="280" max="511" width="9.140625" style="661"/>
    <col min="512" max="512" width="60.7109375" style="661" customWidth="1"/>
    <col min="513" max="529" width="8.5703125" style="661" customWidth="1"/>
    <col min="530" max="530" width="10.140625" style="661" customWidth="1"/>
    <col min="531" max="531" width="8.42578125" style="661" customWidth="1"/>
    <col min="532" max="535" width="6.7109375" style="661" customWidth="1"/>
    <col min="536" max="767" width="9.140625" style="661"/>
    <col min="768" max="768" width="60.7109375" style="661" customWidth="1"/>
    <col min="769" max="785" width="8.5703125" style="661" customWidth="1"/>
    <col min="786" max="786" width="10.140625" style="661" customWidth="1"/>
    <col min="787" max="787" width="8.42578125" style="661" customWidth="1"/>
    <col min="788" max="791" width="6.7109375" style="661" customWidth="1"/>
    <col min="792" max="1023" width="9.140625" style="661"/>
    <col min="1024" max="1024" width="60.7109375" style="661" customWidth="1"/>
    <col min="1025" max="1041" width="8.5703125" style="661" customWidth="1"/>
    <col min="1042" max="1042" width="10.140625" style="661" customWidth="1"/>
    <col min="1043" max="1043" width="8.42578125" style="661" customWidth="1"/>
    <col min="1044" max="1047" width="6.7109375" style="661" customWidth="1"/>
    <col min="1048" max="1279" width="9.140625" style="661"/>
    <col min="1280" max="1280" width="60.7109375" style="661" customWidth="1"/>
    <col min="1281" max="1297" width="8.5703125" style="661" customWidth="1"/>
    <col min="1298" max="1298" width="10.140625" style="661" customWidth="1"/>
    <col min="1299" max="1299" width="8.42578125" style="661" customWidth="1"/>
    <col min="1300" max="1303" width="6.7109375" style="661" customWidth="1"/>
    <col min="1304" max="1535" width="9.140625" style="661"/>
    <col min="1536" max="1536" width="60.7109375" style="661" customWidth="1"/>
    <col min="1537" max="1553" width="8.5703125" style="661" customWidth="1"/>
    <col min="1554" max="1554" width="10.140625" style="661" customWidth="1"/>
    <col min="1555" max="1555" width="8.42578125" style="661" customWidth="1"/>
    <col min="1556" max="1559" width="6.7109375" style="661" customWidth="1"/>
    <col min="1560" max="1791" width="9.140625" style="661"/>
    <col min="1792" max="1792" width="60.7109375" style="661" customWidth="1"/>
    <col min="1793" max="1809" width="8.5703125" style="661" customWidth="1"/>
    <col min="1810" max="1810" width="10.140625" style="661" customWidth="1"/>
    <col min="1811" max="1811" width="8.42578125" style="661" customWidth="1"/>
    <col min="1812" max="1815" width="6.7109375" style="661" customWidth="1"/>
    <col min="1816" max="2047" width="9.140625" style="661"/>
    <col min="2048" max="2048" width="60.7109375" style="661" customWidth="1"/>
    <col min="2049" max="2065" width="8.5703125" style="661" customWidth="1"/>
    <col min="2066" max="2066" width="10.140625" style="661" customWidth="1"/>
    <col min="2067" max="2067" width="8.42578125" style="661" customWidth="1"/>
    <col min="2068" max="2071" width="6.7109375" style="661" customWidth="1"/>
    <col min="2072" max="2303" width="9.140625" style="661"/>
    <col min="2304" max="2304" width="60.7109375" style="661" customWidth="1"/>
    <col min="2305" max="2321" width="8.5703125" style="661" customWidth="1"/>
    <col min="2322" max="2322" width="10.140625" style="661" customWidth="1"/>
    <col min="2323" max="2323" width="8.42578125" style="661" customWidth="1"/>
    <col min="2324" max="2327" width="6.7109375" style="661" customWidth="1"/>
    <col min="2328" max="2559" width="9.140625" style="661"/>
    <col min="2560" max="2560" width="60.7109375" style="661" customWidth="1"/>
    <col min="2561" max="2577" width="8.5703125" style="661" customWidth="1"/>
    <col min="2578" max="2578" width="10.140625" style="661" customWidth="1"/>
    <col min="2579" max="2579" width="8.42578125" style="661" customWidth="1"/>
    <col min="2580" max="2583" width="6.7109375" style="661" customWidth="1"/>
    <col min="2584" max="2815" width="9.140625" style="661"/>
    <col min="2816" max="2816" width="60.7109375" style="661" customWidth="1"/>
    <col min="2817" max="2833" width="8.5703125" style="661" customWidth="1"/>
    <col min="2834" max="2834" width="10.140625" style="661" customWidth="1"/>
    <col min="2835" max="2835" width="8.42578125" style="661" customWidth="1"/>
    <col min="2836" max="2839" width="6.7109375" style="661" customWidth="1"/>
    <col min="2840" max="3071" width="9.140625" style="661"/>
    <col min="3072" max="3072" width="60.7109375" style="661" customWidth="1"/>
    <col min="3073" max="3089" width="8.5703125" style="661" customWidth="1"/>
    <col min="3090" max="3090" width="10.140625" style="661" customWidth="1"/>
    <col min="3091" max="3091" width="8.42578125" style="661" customWidth="1"/>
    <col min="3092" max="3095" width="6.7109375" style="661" customWidth="1"/>
    <col min="3096" max="3327" width="9.140625" style="661"/>
    <col min="3328" max="3328" width="60.7109375" style="661" customWidth="1"/>
    <col min="3329" max="3345" width="8.5703125" style="661" customWidth="1"/>
    <col min="3346" max="3346" width="10.140625" style="661" customWidth="1"/>
    <col min="3347" max="3347" width="8.42578125" style="661" customWidth="1"/>
    <col min="3348" max="3351" width="6.7109375" style="661" customWidth="1"/>
    <col min="3352" max="3583" width="9.140625" style="661"/>
    <col min="3584" max="3584" width="60.7109375" style="661" customWidth="1"/>
    <col min="3585" max="3601" width="8.5703125" style="661" customWidth="1"/>
    <col min="3602" max="3602" width="10.140625" style="661" customWidth="1"/>
    <col min="3603" max="3603" width="8.42578125" style="661" customWidth="1"/>
    <col min="3604" max="3607" width="6.7109375" style="661" customWidth="1"/>
    <col min="3608" max="3839" width="9.140625" style="661"/>
    <col min="3840" max="3840" width="60.7109375" style="661" customWidth="1"/>
    <col min="3841" max="3857" width="8.5703125" style="661" customWidth="1"/>
    <col min="3858" max="3858" width="10.140625" style="661" customWidth="1"/>
    <col min="3859" max="3859" width="8.42578125" style="661" customWidth="1"/>
    <col min="3860" max="3863" width="6.7109375" style="661" customWidth="1"/>
    <col min="3864" max="4095" width="9.140625" style="661"/>
    <col min="4096" max="4096" width="60.7109375" style="661" customWidth="1"/>
    <col min="4097" max="4113" width="8.5703125" style="661" customWidth="1"/>
    <col min="4114" max="4114" width="10.140625" style="661" customWidth="1"/>
    <col min="4115" max="4115" width="8.42578125" style="661" customWidth="1"/>
    <col min="4116" max="4119" width="6.7109375" style="661" customWidth="1"/>
    <col min="4120" max="4351" width="9.140625" style="661"/>
    <col min="4352" max="4352" width="60.7109375" style="661" customWidth="1"/>
    <col min="4353" max="4369" width="8.5703125" style="661" customWidth="1"/>
    <col min="4370" max="4370" width="10.140625" style="661" customWidth="1"/>
    <col min="4371" max="4371" width="8.42578125" style="661" customWidth="1"/>
    <col min="4372" max="4375" width="6.7109375" style="661" customWidth="1"/>
    <col min="4376" max="4607" width="9.140625" style="661"/>
    <col min="4608" max="4608" width="60.7109375" style="661" customWidth="1"/>
    <col min="4609" max="4625" width="8.5703125" style="661" customWidth="1"/>
    <col min="4626" max="4626" width="10.140625" style="661" customWidth="1"/>
    <col min="4627" max="4627" width="8.42578125" style="661" customWidth="1"/>
    <col min="4628" max="4631" width="6.7109375" style="661" customWidth="1"/>
    <col min="4632" max="4863" width="9.140625" style="661"/>
    <col min="4864" max="4864" width="60.7109375" style="661" customWidth="1"/>
    <col min="4865" max="4881" width="8.5703125" style="661" customWidth="1"/>
    <col min="4882" max="4882" width="10.140625" style="661" customWidth="1"/>
    <col min="4883" max="4883" width="8.42578125" style="661" customWidth="1"/>
    <col min="4884" max="4887" width="6.7109375" style="661" customWidth="1"/>
    <col min="4888" max="5119" width="9.140625" style="661"/>
    <col min="5120" max="5120" width="60.7109375" style="661" customWidth="1"/>
    <col min="5121" max="5137" width="8.5703125" style="661" customWidth="1"/>
    <col min="5138" max="5138" width="10.140625" style="661" customWidth="1"/>
    <col min="5139" max="5139" width="8.42578125" style="661" customWidth="1"/>
    <col min="5140" max="5143" width="6.7109375" style="661" customWidth="1"/>
    <col min="5144" max="5375" width="9.140625" style="661"/>
    <col min="5376" max="5376" width="60.7109375" style="661" customWidth="1"/>
    <col min="5377" max="5393" width="8.5703125" style="661" customWidth="1"/>
    <col min="5394" max="5394" width="10.140625" style="661" customWidth="1"/>
    <col min="5395" max="5395" width="8.42578125" style="661" customWidth="1"/>
    <col min="5396" max="5399" width="6.7109375" style="661" customWidth="1"/>
    <col min="5400" max="5631" width="9.140625" style="661"/>
    <col min="5632" max="5632" width="60.7109375" style="661" customWidth="1"/>
    <col min="5633" max="5649" width="8.5703125" style="661" customWidth="1"/>
    <col min="5650" max="5650" width="10.140625" style="661" customWidth="1"/>
    <col min="5651" max="5651" width="8.42578125" style="661" customWidth="1"/>
    <col min="5652" max="5655" width="6.7109375" style="661" customWidth="1"/>
    <col min="5656" max="5887" width="9.140625" style="661"/>
    <col min="5888" max="5888" width="60.7109375" style="661" customWidth="1"/>
    <col min="5889" max="5905" width="8.5703125" style="661" customWidth="1"/>
    <col min="5906" max="5906" width="10.140625" style="661" customWidth="1"/>
    <col min="5907" max="5907" width="8.42578125" style="661" customWidth="1"/>
    <col min="5908" max="5911" width="6.7109375" style="661" customWidth="1"/>
    <col min="5912" max="6143" width="9.140625" style="661"/>
    <col min="6144" max="6144" width="60.7109375" style="661" customWidth="1"/>
    <col min="6145" max="6161" width="8.5703125" style="661" customWidth="1"/>
    <col min="6162" max="6162" width="10.140625" style="661" customWidth="1"/>
    <col min="6163" max="6163" width="8.42578125" style="661" customWidth="1"/>
    <col min="6164" max="6167" width="6.7109375" style="661" customWidth="1"/>
    <col min="6168" max="6399" width="9.140625" style="661"/>
    <col min="6400" max="6400" width="60.7109375" style="661" customWidth="1"/>
    <col min="6401" max="6417" width="8.5703125" style="661" customWidth="1"/>
    <col min="6418" max="6418" width="10.140625" style="661" customWidth="1"/>
    <col min="6419" max="6419" width="8.42578125" style="661" customWidth="1"/>
    <col min="6420" max="6423" width="6.7109375" style="661" customWidth="1"/>
    <col min="6424" max="6655" width="9.140625" style="661"/>
    <col min="6656" max="6656" width="60.7109375" style="661" customWidth="1"/>
    <col min="6657" max="6673" width="8.5703125" style="661" customWidth="1"/>
    <col min="6674" max="6674" width="10.140625" style="661" customWidth="1"/>
    <col min="6675" max="6675" width="8.42578125" style="661" customWidth="1"/>
    <col min="6676" max="6679" width="6.7109375" style="661" customWidth="1"/>
    <col min="6680" max="6911" width="9.140625" style="661"/>
    <col min="6912" max="6912" width="60.7109375" style="661" customWidth="1"/>
    <col min="6913" max="6929" width="8.5703125" style="661" customWidth="1"/>
    <col min="6930" max="6930" width="10.140625" style="661" customWidth="1"/>
    <col min="6931" max="6931" width="8.42578125" style="661" customWidth="1"/>
    <col min="6932" max="6935" width="6.7109375" style="661" customWidth="1"/>
    <col min="6936" max="7167" width="9.140625" style="661"/>
    <col min="7168" max="7168" width="60.7109375" style="661" customWidth="1"/>
    <col min="7169" max="7185" width="8.5703125" style="661" customWidth="1"/>
    <col min="7186" max="7186" width="10.140625" style="661" customWidth="1"/>
    <col min="7187" max="7187" width="8.42578125" style="661" customWidth="1"/>
    <col min="7188" max="7191" width="6.7109375" style="661" customWidth="1"/>
    <col min="7192" max="7423" width="9.140625" style="661"/>
    <col min="7424" max="7424" width="60.7109375" style="661" customWidth="1"/>
    <col min="7425" max="7441" width="8.5703125" style="661" customWidth="1"/>
    <col min="7442" max="7442" width="10.140625" style="661" customWidth="1"/>
    <col min="7443" max="7443" width="8.42578125" style="661" customWidth="1"/>
    <col min="7444" max="7447" width="6.7109375" style="661" customWidth="1"/>
    <col min="7448" max="7679" width="9.140625" style="661"/>
    <col min="7680" max="7680" width="60.7109375" style="661" customWidth="1"/>
    <col min="7681" max="7697" width="8.5703125" style="661" customWidth="1"/>
    <col min="7698" max="7698" width="10.140625" style="661" customWidth="1"/>
    <col min="7699" max="7699" width="8.42578125" style="661" customWidth="1"/>
    <col min="7700" max="7703" width="6.7109375" style="661" customWidth="1"/>
    <col min="7704" max="7935" width="9.140625" style="661"/>
    <col min="7936" max="7936" width="60.7109375" style="661" customWidth="1"/>
    <col min="7937" max="7953" width="8.5703125" style="661" customWidth="1"/>
    <col min="7954" max="7954" width="10.140625" style="661" customWidth="1"/>
    <col min="7955" max="7955" width="8.42578125" style="661" customWidth="1"/>
    <col min="7956" max="7959" width="6.7109375" style="661" customWidth="1"/>
    <col min="7960" max="8191" width="9.140625" style="661"/>
    <col min="8192" max="8192" width="60.7109375" style="661" customWidth="1"/>
    <col min="8193" max="8209" width="8.5703125" style="661" customWidth="1"/>
    <col min="8210" max="8210" width="10.140625" style="661" customWidth="1"/>
    <col min="8211" max="8211" width="8.42578125" style="661" customWidth="1"/>
    <col min="8212" max="8215" width="6.7109375" style="661" customWidth="1"/>
    <col min="8216" max="8447" width="9.140625" style="661"/>
    <col min="8448" max="8448" width="60.7109375" style="661" customWidth="1"/>
    <col min="8449" max="8465" width="8.5703125" style="661" customWidth="1"/>
    <col min="8466" max="8466" width="10.140625" style="661" customWidth="1"/>
    <col min="8467" max="8467" width="8.42578125" style="661" customWidth="1"/>
    <col min="8468" max="8471" width="6.7109375" style="661" customWidth="1"/>
    <col min="8472" max="8703" width="9.140625" style="661"/>
    <col min="8704" max="8704" width="60.7109375" style="661" customWidth="1"/>
    <col min="8705" max="8721" width="8.5703125" style="661" customWidth="1"/>
    <col min="8722" max="8722" width="10.140625" style="661" customWidth="1"/>
    <col min="8723" max="8723" width="8.42578125" style="661" customWidth="1"/>
    <col min="8724" max="8727" width="6.7109375" style="661" customWidth="1"/>
    <col min="8728" max="8959" width="9.140625" style="661"/>
    <col min="8960" max="8960" width="60.7109375" style="661" customWidth="1"/>
    <col min="8961" max="8977" width="8.5703125" style="661" customWidth="1"/>
    <col min="8978" max="8978" width="10.140625" style="661" customWidth="1"/>
    <col min="8979" max="8979" width="8.42578125" style="661" customWidth="1"/>
    <col min="8980" max="8983" width="6.7109375" style="661" customWidth="1"/>
    <col min="8984" max="9215" width="9.140625" style="661"/>
    <col min="9216" max="9216" width="60.7109375" style="661" customWidth="1"/>
    <col min="9217" max="9233" width="8.5703125" style="661" customWidth="1"/>
    <col min="9234" max="9234" width="10.140625" style="661" customWidth="1"/>
    <col min="9235" max="9235" width="8.42578125" style="661" customWidth="1"/>
    <col min="9236" max="9239" width="6.7109375" style="661" customWidth="1"/>
    <col min="9240" max="9471" width="9.140625" style="661"/>
    <col min="9472" max="9472" width="60.7109375" style="661" customWidth="1"/>
    <col min="9473" max="9489" width="8.5703125" style="661" customWidth="1"/>
    <col min="9490" max="9490" width="10.140625" style="661" customWidth="1"/>
    <col min="9491" max="9491" width="8.42578125" style="661" customWidth="1"/>
    <col min="9492" max="9495" width="6.7109375" style="661" customWidth="1"/>
    <col min="9496" max="9727" width="9.140625" style="661"/>
    <col min="9728" max="9728" width="60.7109375" style="661" customWidth="1"/>
    <col min="9729" max="9745" width="8.5703125" style="661" customWidth="1"/>
    <col min="9746" max="9746" width="10.140625" style="661" customWidth="1"/>
    <col min="9747" max="9747" width="8.42578125" style="661" customWidth="1"/>
    <col min="9748" max="9751" width="6.7109375" style="661" customWidth="1"/>
    <col min="9752" max="9983" width="9.140625" style="661"/>
    <col min="9984" max="9984" width="60.7109375" style="661" customWidth="1"/>
    <col min="9985" max="10001" width="8.5703125" style="661" customWidth="1"/>
    <col min="10002" max="10002" width="10.140625" style="661" customWidth="1"/>
    <col min="10003" max="10003" width="8.42578125" style="661" customWidth="1"/>
    <col min="10004" max="10007" width="6.7109375" style="661" customWidth="1"/>
    <col min="10008" max="10239" width="9.140625" style="661"/>
    <col min="10240" max="10240" width="60.7109375" style="661" customWidth="1"/>
    <col min="10241" max="10257" width="8.5703125" style="661" customWidth="1"/>
    <col min="10258" max="10258" width="10.140625" style="661" customWidth="1"/>
    <col min="10259" max="10259" width="8.42578125" style="661" customWidth="1"/>
    <col min="10260" max="10263" width="6.7109375" style="661" customWidth="1"/>
    <col min="10264" max="10495" width="9.140625" style="661"/>
    <col min="10496" max="10496" width="60.7109375" style="661" customWidth="1"/>
    <col min="10497" max="10513" width="8.5703125" style="661" customWidth="1"/>
    <col min="10514" max="10514" width="10.140625" style="661" customWidth="1"/>
    <col min="10515" max="10515" width="8.42578125" style="661" customWidth="1"/>
    <col min="10516" max="10519" width="6.7109375" style="661" customWidth="1"/>
    <col min="10520" max="10751" width="9.140625" style="661"/>
    <col min="10752" max="10752" width="60.7109375" style="661" customWidth="1"/>
    <col min="10753" max="10769" width="8.5703125" style="661" customWidth="1"/>
    <col min="10770" max="10770" width="10.140625" style="661" customWidth="1"/>
    <col min="10771" max="10771" width="8.42578125" style="661" customWidth="1"/>
    <col min="10772" max="10775" width="6.7109375" style="661" customWidth="1"/>
    <col min="10776" max="11007" width="9.140625" style="661"/>
    <col min="11008" max="11008" width="60.7109375" style="661" customWidth="1"/>
    <col min="11009" max="11025" width="8.5703125" style="661" customWidth="1"/>
    <col min="11026" max="11026" width="10.140625" style="661" customWidth="1"/>
    <col min="11027" max="11027" width="8.42578125" style="661" customWidth="1"/>
    <col min="11028" max="11031" width="6.7109375" style="661" customWidth="1"/>
    <col min="11032" max="11263" width="9.140625" style="661"/>
    <col min="11264" max="11264" width="60.7109375" style="661" customWidth="1"/>
    <col min="11265" max="11281" width="8.5703125" style="661" customWidth="1"/>
    <col min="11282" max="11282" width="10.140625" style="661" customWidth="1"/>
    <col min="11283" max="11283" width="8.42578125" style="661" customWidth="1"/>
    <col min="11284" max="11287" width="6.7109375" style="661" customWidth="1"/>
    <col min="11288" max="11519" width="9.140625" style="661"/>
    <col min="11520" max="11520" width="60.7109375" style="661" customWidth="1"/>
    <col min="11521" max="11537" width="8.5703125" style="661" customWidth="1"/>
    <col min="11538" max="11538" width="10.140625" style="661" customWidth="1"/>
    <col min="11539" max="11539" width="8.42578125" style="661" customWidth="1"/>
    <col min="11540" max="11543" width="6.7109375" style="661" customWidth="1"/>
    <col min="11544" max="11775" width="9.140625" style="661"/>
    <col min="11776" max="11776" width="60.7109375" style="661" customWidth="1"/>
    <col min="11777" max="11793" width="8.5703125" style="661" customWidth="1"/>
    <col min="11794" max="11794" width="10.140625" style="661" customWidth="1"/>
    <col min="11795" max="11795" width="8.42578125" style="661" customWidth="1"/>
    <col min="11796" max="11799" width="6.7109375" style="661" customWidth="1"/>
    <col min="11800" max="12031" width="9.140625" style="661"/>
    <col min="12032" max="12032" width="60.7109375" style="661" customWidth="1"/>
    <col min="12033" max="12049" width="8.5703125" style="661" customWidth="1"/>
    <col min="12050" max="12050" width="10.140625" style="661" customWidth="1"/>
    <col min="12051" max="12051" width="8.42578125" style="661" customWidth="1"/>
    <col min="12052" max="12055" width="6.7109375" style="661" customWidth="1"/>
    <col min="12056" max="12287" width="9.140625" style="661"/>
    <col min="12288" max="12288" width="60.7109375" style="661" customWidth="1"/>
    <col min="12289" max="12305" width="8.5703125" style="661" customWidth="1"/>
    <col min="12306" max="12306" width="10.140625" style="661" customWidth="1"/>
    <col min="12307" max="12307" width="8.42578125" style="661" customWidth="1"/>
    <col min="12308" max="12311" width="6.7109375" style="661" customWidth="1"/>
    <col min="12312" max="12543" width="9.140625" style="661"/>
    <col min="12544" max="12544" width="60.7109375" style="661" customWidth="1"/>
    <col min="12545" max="12561" width="8.5703125" style="661" customWidth="1"/>
    <col min="12562" max="12562" width="10.140625" style="661" customWidth="1"/>
    <col min="12563" max="12563" width="8.42578125" style="661" customWidth="1"/>
    <col min="12564" max="12567" width="6.7109375" style="661" customWidth="1"/>
    <col min="12568" max="12799" width="9.140625" style="661"/>
    <col min="12800" max="12800" width="60.7109375" style="661" customWidth="1"/>
    <col min="12801" max="12817" width="8.5703125" style="661" customWidth="1"/>
    <col min="12818" max="12818" width="10.140625" style="661" customWidth="1"/>
    <col min="12819" max="12819" width="8.42578125" style="661" customWidth="1"/>
    <col min="12820" max="12823" width="6.7109375" style="661" customWidth="1"/>
    <col min="12824" max="13055" width="9.140625" style="661"/>
    <col min="13056" max="13056" width="60.7109375" style="661" customWidth="1"/>
    <col min="13057" max="13073" width="8.5703125" style="661" customWidth="1"/>
    <col min="13074" max="13074" width="10.140625" style="661" customWidth="1"/>
    <col min="13075" max="13075" width="8.42578125" style="661" customWidth="1"/>
    <col min="13076" max="13079" width="6.7109375" style="661" customWidth="1"/>
    <col min="13080" max="13311" width="9.140625" style="661"/>
    <col min="13312" max="13312" width="60.7109375" style="661" customWidth="1"/>
    <col min="13313" max="13329" width="8.5703125" style="661" customWidth="1"/>
    <col min="13330" max="13330" width="10.140625" style="661" customWidth="1"/>
    <col min="13331" max="13331" width="8.42578125" style="661" customWidth="1"/>
    <col min="13332" max="13335" width="6.7109375" style="661" customWidth="1"/>
    <col min="13336" max="13567" width="9.140625" style="661"/>
    <col min="13568" max="13568" width="60.7109375" style="661" customWidth="1"/>
    <col min="13569" max="13585" width="8.5703125" style="661" customWidth="1"/>
    <col min="13586" max="13586" width="10.140625" style="661" customWidth="1"/>
    <col min="13587" max="13587" width="8.42578125" style="661" customWidth="1"/>
    <col min="13588" max="13591" width="6.7109375" style="661" customWidth="1"/>
    <col min="13592" max="13823" width="9.140625" style="661"/>
    <col min="13824" max="13824" width="60.7109375" style="661" customWidth="1"/>
    <col min="13825" max="13841" width="8.5703125" style="661" customWidth="1"/>
    <col min="13842" max="13842" width="10.140625" style="661" customWidth="1"/>
    <col min="13843" max="13843" width="8.42578125" style="661" customWidth="1"/>
    <col min="13844" max="13847" width="6.7109375" style="661" customWidth="1"/>
    <col min="13848" max="14079" width="9.140625" style="661"/>
    <col min="14080" max="14080" width="60.7109375" style="661" customWidth="1"/>
    <col min="14081" max="14097" width="8.5703125" style="661" customWidth="1"/>
    <col min="14098" max="14098" width="10.140625" style="661" customWidth="1"/>
    <col min="14099" max="14099" width="8.42578125" style="661" customWidth="1"/>
    <col min="14100" max="14103" width="6.7109375" style="661" customWidth="1"/>
    <col min="14104" max="14335" width="9.140625" style="661"/>
    <col min="14336" max="14336" width="60.7109375" style="661" customWidth="1"/>
    <col min="14337" max="14353" width="8.5703125" style="661" customWidth="1"/>
    <col min="14354" max="14354" width="10.140625" style="661" customWidth="1"/>
    <col min="14355" max="14355" width="8.42578125" style="661" customWidth="1"/>
    <col min="14356" max="14359" width="6.7109375" style="661" customWidth="1"/>
    <col min="14360" max="14591" width="9.140625" style="661"/>
    <col min="14592" max="14592" width="60.7109375" style="661" customWidth="1"/>
    <col min="14593" max="14609" width="8.5703125" style="661" customWidth="1"/>
    <col min="14610" max="14610" width="10.140625" style="661" customWidth="1"/>
    <col min="14611" max="14611" width="8.42578125" style="661" customWidth="1"/>
    <col min="14612" max="14615" width="6.7109375" style="661" customWidth="1"/>
    <col min="14616" max="14847" width="9.140625" style="661"/>
    <col min="14848" max="14848" width="60.7109375" style="661" customWidth="1"/>
    <col min="14849" max="14865" width="8.5703125" style="661" customWidth="1"/>
    <col min="14866" max="14866" width="10.140625" style="661" customWidth="1"/>
    <col min="14867" max="14867" width="8.42578125" style="661" customWidth="1"/>
    <col min="14868" max="14871" width="6.7109375" style="661" customWidth="1"/>
    <col min="14872" max="15103" width="9.140625" style="661"/>
    <col min="15104" max="15104" width="60.7109375" style="661" customWidth="1"/>
    <col min="15105" max="15121" width="8.5703125" style="661" customWidth="1"/>
    <col min="15122" max="15122" width="10.140625" style="661" customWidth="1"/>
    <col min="15123" max="15123" width="8.42578125" style="661" customWidth="1"/>
    <col min="15124" max="15127" width="6.7109375" style="661" customWidth="1"/>
    <col min="15128" max="15359" width="9.140625" style="661"/>
    <col min="15360" max="15360" width="60.7109375" style="661" customWidth="1"/>
    <col min="15361" max="15377" width="8.5703125" style="661" customWidth="1"/>
    <col min="15378" max="15378" width="10.140625" style="661" customWidth="1"/>
    <col min="15379" max="15379" width="8.42578125" style="661" customWidth="1"/>
    <col min="15380" max="15383" width="6.7109375" style="661" customWidth="1"/>
    <col min="15384" max="15615" width="9.140625" style="661"/>
    <col min="15616" max="15616" width="60.7109375" style="661" customWidth="1"/>
    <col min="15617" max="15633" width="8.5703125" style="661" customWidth="1"/>
    <col min="15634" max="15634" width="10.140625" style="661" customWidth="1"/>
    <col min="15635" max="15635" width="8.42578125" style="661" customWidth="1"/>
    <col min="15636" max="15639" width="6.7109375" style="661" customWidth="1"/>
    <col min="15640" max="15871" width="9.140625" style="661"/>
    <col min="15872" max="15872" width="60.7109375" style="661" customWidth="1"/>
    <col min="15873" max="15889" width="8.5703125" style="661" customWidth="1"/>
    <col min="15890" max="15890" width="10.140625" style="661" customWidth="1"/>
    <col min="15891" max="15891" width="8.42578125" style="661" customWidth="1"/>
    <col min="15892" max="15895" width="6.7109375" style="661" customWidth="1"/>
    <col min="15896" max="16127" width="9.140625" style="661"/>
    <col min="16128" max="16128" width="60.7109375" style="661" customWidth="1"/>
    <col min="16129" max="16145" width="8.5703125" style="661" customWidth="1"/>
    <col min="16146" max="16146" width="10.140625" style="661" customWidth="1"/>
    <col min="16147" max="16147" width="8.42578125" style="661" customWidth="1"/>
    <col min="16148" max="16151" width="6.7109375" style="661" customWidth="1"/>
    <col min="16152" max="16384" width="9.140625" style="661"/>
  </cols>
  <sheetData>
    <row r="1" spans="1:20" ht="15.95" customHeight="1"/>
    <row r="2" spans="1:20" ht="15.95" customHeight="1"/>
    <row r="3" spans="1:20" s="656" customFormat="1" ht="15.95" customHeight="1">
      <c r="A3" s="587" t="s">
        <v>278</v>
      </c>
    </row>
    <row r="4" spans="1:20" s="656" customFormat="1" ht="15.95" customHeight="1">
      <c r="A4" s="247" t="s">
        <v>216</v>
      </c>
    </row>
    <row r="5" spans="1:20" s="656" customFormat="1" ht="15.95" customHeight="1"/>
    <row r="6" spans="1:20" s="656" customFormat="1" ht="27.95" customHeight="1">
      <c r="A6" s="790" t="s">
        <v>6</v>
      </c>
      <c r="B6" s="222" t="s">
        <v>267</v>
      </c>
      <c r="C6" s="222" t="s">
        <v>268</v>
      </c>
      <c r="D6" s="222" t="s">
        <v>269</v>
      </c>
      <c r="E6" s="223" t="s">
        <v>28</v>
      </c>
    </row>
    <row r="7" spans="1:20" s="656" customFormat="1" ht="15.95" customHeight="1">
      <c r="A7" s="791">
        <v>2004</v>
      </c>
      <c r="B7" s="792">
        <v>9.1999999999999993</v>
      </c>
      <c r="C7" s="792">
        <v>24.748000000000001</v>
      </c>
      <c r="D7" s="792">
        <v>4.4000000000000004</v>
      </c>
      <c r="E7" s="797">
        <v>38.347999999999999</v>
      </c>
      <c r="F7" s="664"/>
      <c r="G7" s="664"/>
      <c r="H7" s="664"/>
      <c r="J7" s="664"/>
      <c r="K7" s="664"/>
      <c r="L7" s="665"/>
      <c r="M7" s="708"/>
      <c r="N7" s="709"/>
      <c r="O7" s="668"/>
      <c r="P7" s="669"/>
    </row>
    <row r="8" spans="1:20" s="656" customFormat="1" ht="15.95" customHeight="1">
      <c r="A8" s="554">
        <v>2005</v>
      </c>
      <c r="B8" s="230">
        <v>8.649166666666666</v>
      </c>
      <c r="C8" s="230">
        <v>26.790000000000003</v>
      </c>
      <c r="D8" s="230">
        <v>3.61</v>
      </c>
      <c r="E8" s="231">
        <v>39.049166666666665</v>
      </c>
      <c r="G8" s="664"/>
      <c r="H8" s="664"/>
      <c r="J8" s="664"/>
      <c r="K8" s="664"/>
      <c r="L8" s="665"/>
      <c r="M8" s="708"/>
      <c r="N8" s="709"/>
      <c r="O8" s="668"/>
      <c r="P8" s="669"/>
    </row>
    <row r="9" spans="1:20" s="656" customFormat="1" ht="15.95" customHeight="1">
      <c r="A9" s="791">
        <v>2006</v>
      </c>
      <c r="B9" s="792">
        <v>10.243888888888888</v>
      </c>
      <c r="C9" s="792">
        <v>28.54527777777778</v>
      </c>
      <c r="D9" s="792">
        <v>2.9033333333333333</v>
      </c>
      <c r="E9" s="797">
        <v>41.692500000000003</v>
      </c>
      <c r="J9" s="664"/>
      <c r="K9" s="664"/>
      <c r="L9" s="665"/>
      <c r="M9" s="708"/>
      <c r="N9" s="709"/>
      <c r="O9" s="668"/>
    </row>
    <row r="10" spans="1:20" s="656" customFormat="1" ht="15.95" customHeight="1">
      <c r="A10" s="796">
        <v>2007</v>
      </c>
      <c r="B10" s="240">
        <v>10.469999999999999</v>
      </c>
      <c r="C10" s="240">
        <v>29.591944444444444</v>
      </c>
      <c r="D10" s="240">
        <v>3.7380555555555559</v>
      </c>
      <c r="E10" s="243">
        <v>43.8</v>
      </c>
      <c r="F10" s="670"/>
      <c r="G10" s="670"/>
      <c r="H10" s="671"/>
      <c r="I10" s="670"/>
      <c r="J10" s="671"/>
      <c r="K10" s="671"/>
      <c r="L10" s="672"/>
      <c r="M10" s="673"/>
      <c r="N10" s="674"/>
      <c r="O10" s="675"/>
      <c r="P10" s="670"/>
      <c r="Q10" s="670"/>
      <c r="R10" s="670"/>
    </row>
    <row r="11" spans="1:20" s="656" customFormat="1" ht="15.95" customHeight="1">
      <c r="A11" s="791">
        <v>2008</v>
      </c>
      <c r="B11" s="792">
        <v>12.41</v>
      </c>
      <c r="C11" s="792">
        <v>31.3</v>
      </c>
      <c r="D11" s="792">
        <v>4.59</v>
      </c>
      <c r="E11" s="797">
        <v>48.3</v>
      </c>
      <c r="F11" s="670"/>
      <c r="G11" s="670"/>
      <c r="H11" s="671"/>
      <c r="I11" s="670"/>
      <c r="J11" s="675"/>
      <c r="K11" s="675"/>
      <c r="L11" s="675"/>
      <c r="M11" s="676"/>
      <c r="N11" s="676"/>
      <c r="O11" s="677"/>
      <c r="P11" s="670"/>
      <c r="Q11" s="670"/>
      <c r="R11" s="670"/>
    </row>
    <row r="12" spans="1:20" s="656" customFormat="1" ht="15.95" customHeight="1">
      <c r="A12" s="796">
        <v>2009</v>
      </c>
      <c r="B12" s="240">
        <v>13.5</v>
      </c>
      <c r="C12" s="240">
        <v>34.799999999999997</v>
      </c>
      <c r="D12" s="240">
        <v>3.3</v>
      </c>
      <c r="E12" s="243">
        <v>51.599999999999994</v>
      </c>
      <c r="F12" s="671"/>
      <c r="G12" s="670"/>
      <c r="H12" s="670"/>
      <c r="I12" s="670"/>
      <c r="J12" s="675"/>
      <c r="K12" s="675"/>
      <c r="L12" s="675"/>
      <c r="M12" s="676"/>
      <c r="N12" s="676"/>
      <c r="O12" s="675"/>
      <c r="P12" s="670"/>
      <c r="Q12" s="670"/>
      <c r="R12" s="670"/>
    </row>
    <row r="13" spans="1:20" s="552" customFormat="1" ht="15.95" customHeight="1">
      <c r="A13" s="791">
        <v>2010</v>
      </c>
      <c r="B13" s="792">
        <v>15.899999999999999</v>
      </c>
      <c r="C13" s="792">
        <v>40.6</v>
      </c>
      <c r="D13" s="792">
        <v>3.5999999999999996</v>
      </c>
      <c r="E13" s="797">
        <v>60.1</v>
      </c>
      <c r="F13" s="670"/>
      <c r="G13" s="671"/>
      <c r="H13" s="671"/>
      <c r="I13" s="670"/>
      <c r="J13" s="671"/>
      <c r="K13" s="671"/>
      <c r="L13" s="672"/>
      <c r="M13" s="673"/>
      <c r="N13" s="676"/>
      <c r="O13" s="677"/>
      <c r="P13" s="670"/>
      <c r="Q13" s="670"/>
      <c r="R13" s="670"/>
      <c r="S13" s="656"/>
      <c r="T13" s="656"/>
    </row>
    <row r="14" spans="1:20" s="656" customFormat="1" ht="15.95" customHeight="1">
      <c r="A14" s="796">
        <v>2011</v>
      </c>
      <c r="B14" s="240">
        <v>15.62</v>
      </c>
      <c r="C14" s="240">
        <v>36.1</v>
      </c>
      <c r="D14" s="240">
        <v>3.08</v>
      </c>
      <c r="E14" s="243">
        <v>54.8</v>
      </c>
      <c r="F14" s="671"/>
      <c r="G14" s="671"/>
      <c r="H14" s="671"/>
      <c r="I14" s="670"/>
      <c r="J14" s="671"/>
      <c r="K14" s="671"/>
      <c r="L14" s="672"/>
      <c r="M14" s="673"/>
      <c r="N14" s="674"/>
      <c r="O14" s="678"/>
      <c r="P14" s="670"/>
      <c r="Q14" s="670"/>
      <c r="R14" s="670"/>
    </row>
    <row r="15" spans="1:20" s="656" customFormat="1" ht="15.75">
      <c r="A15" s="712"/>
      <c r="B15" s="713"/>
      <c r="C15" s="713"/>
      <c r="D15" s="713"/>
      <c r="E15" s="713"/>
      <c r="F15" s="670"/>
      <c r="G15" s="670"/>
      <c r="H15" s="670"/>
      <c r="I15" s="670"/>
      <c r="J15" s="671"/>
      <c r="K15" s="671"/>
      <c r="L15" s="672"/>
      <c r="M15" s="673"/>
      <c r="N15" s="674"/>
      <c r="O15" s="675"/>
      <c r="P15" s="679"/>
      <c r="Q15" s="670"/>
      <c r="R15" s="670"/>
    </row>
    <row r="16" spans="1:20" s="656" customFormat="1" ht="15.75">
      <c r="A16" s="232" t="s">
        <v>352</v>
      </c>
      <c r="B16" s="713"/>
      <c r="C16" s="713"/>
      <c r="D16" s="713"/>
      <c r="E16" s="713"/>
      <c r="F16" s="670"/>
      <c r="G16" s="670"/>
      <c r="H16" s="670"/>
      <c r="I16" s="670"/>
      <c r="J16" s="671"/>
      <c r="K16" s="671"/>
      <c r="L16" s="672"/>
      <c r="M16" s="673"/>
      <c r="N16" s="674"/>
      <c r="O16" s="675"/>
      <c r="P16" s="679"/>
      <c r="Q16" s="670"/>
      <c r="R16" s="670"/>
    </row>
    <row r="17" spans="1:79" s="656" customFormat="1" ht="15.75">
      <c r="A17" s="712"/>
      <c r="B17" s="663"/>
      <c r="C17" s="663"/>
      <c r="D17" s="663"/>
      <c r="E17" s="663"/>
      <c r="F17" s="670"/>
      <c r="G17" s="670"/>
      <c r="H17" s="671"/>
      <c r="I17" s="670"/>
      <c r="J17" s="671"/>
      <c r="K17" s="671"/>
      <c r="L17" s="672"/>
      <c r="M17" s="673"/>
      <c r="N17" s="674"/>
      <c r="O17" s="675"/>
      <c r="P17" s="679"/>
      <c r="Q17" s="670"/>
      <c r="R17" s="670"/>
    </row>
    <row r="18" spans="1:79" s="656" customFormat="1" ht="15.75">
      <c r="A18" s="663"/>
      <c r="B18" s="663"/>
      <c r="C18" s="663"/>
      <c r="D18" s="663"/>
      <c r="E18" s="663"/>
      <c r="F18" s="670"/>
      <c r="G18" s="670"/>
      <c r="H18" s="670"/>
      <c r="I18" s="670"/>
      <c r="J18" s="671"/>
      <c r="K18" s="671"/>
      <c r="L18" s="672"/>
      <c r="M18" s="673"/>
      <c r="N18" s="676"/>
      <c r="O18" s="675"/>
      <c r="P18" s="679"/>
      <c r="Q18" s="670"/>
      <c r="R18" s="670"/>
    </row>
    <row r="19" spans="1:79" s="656" customFormat="1" ht="15">
      <c r="A19" s="670"/>
      <c r="B19" s="670"/>
      <c r="C19" s="670"/>
      <c r="D19" s="670"/>
      <c r="E19" s="670"/>
      <c r="F19" s="670"/>
      <c r="G19" s="670"/>
      <c r="H19" s="670"/>
      <c r="I19" s="670"/>
      <c r="J19" s="671"/>
      <c r="K19" s="671"/>
      <c r="L19" s="672"/>
      <c r="M19" s="673"/>
      <c r="N19" s="674"/>
      <c r="O19" s="675"/>
      <c r="P19" s="679"/>
      <c r="Q19" s="670"/>
      <c r="R19" s="670"/>
    </row>
    <row r="20" spans="1:79" s="656" customFormat="1" ht="15">
      <c r="A20" s="670"/>
      <c r="B20" s="670"/>
      <c r="C20" s="670"/>
      <c r="D20" s="670"/>
      <c r="E20" s="670"/>
      <c r="F20" s="670"/>
      <c r="G20" s="670"/>
      <c r="H20" s="670"/>
      <c r="I20" s="670"/>
      <c r="J20" s="671"/>
      <c r="K20" s="671"/>
      <c r="L20" s="672"/>
      <c r="M20" s="673"/>
      <c r="N20" s="676"/>
      <c r="O20" s="677"/>
      <c r="P20" s="670"/>
      <c r="Q20" s="670"/>
      <c r="R20" s="670"/>
    </row>
    <row r="21" spans="1:79" s="656" customFormat="1" ht="15">
      <c r="A21" s="670"/>
      <c r="B21" s="670"/>
      <c r="C21" s="670"/>
      <c r="D21" s="670"/>
      <c r="E21" s="670"/>
      <c r="F21" s="670"/>
      <c r="G21" s="670"/>
      <c r="H21" s="670"/>
      <c r="I21" s="670"/>
      <c r="J21" s="671"/>
      <c r="K21" s="671"/>
      <c r="L21" s="672"/>
      <c r="M21" s="680"/>
      <c r="N21" s="681"/>
      <c r="O21" s="675"/>
      <c r="P21" s="670"/>
      <c r="Q21" s="670"/>
      <c r="R21" s="670"/>
    </row>
    <row r="22" spans="1:79" s="656" customFormat="1" ht="15">
      <c r="A22" s="670"/>
      <c r="B22" s="670"/>
      <c r="C22" s="670"/>
      <c r="D22" s="670"/>
      <c r="E22" s="670"/>
      <c r="F22" s="670"/>
      <c r="G22" s="670"/>
      <c r="H22" s="670"/>
      <c r="I22" s="670"/>
      <c r="J22" s="671"/>
      <c r="K22" s="671"/>
      <c r="L22" s="672"/>
      <c r="M22" s="673"/>
      <c r="N22" s="674"/>
      <c r="O22" s="675"/>
      <c r="P22" s="670"/>
      <c r="Q22" s="670"/>
      <c r="R22" s="670"/>
    </row>
    <row r="23" spans="1:79" s="656" customFormat="1" ht="15">
      <c r="A23" s="670"/>
      <c r="B23" s="670"/>
      <c r="C23" s="670"/>
      <c r="D23" s="671"/>
      <c r="E23" s="671"/>
      <c r="F23" s="671"/>
      <c r="G23" s="670"/>
      <c r="H23" s="671"/>
      <c r="I23" s="670"/>
      <c r="J23" s="671"/>
      <c r="K23" s="671"/>
      <c r="L23" s="672"/>
      <c r="M23" s="675"/>
      <c r="N23" s="675"/>
      <c r="O23" s="675"/>
      <c r="P23" s="670"/>
      <c r="Q23" s="670"/>
      <c r="R23" s="670"/>
    </row>
    <row r="24" spans="1:79" s="686" customFormat="1" ht="14.25">
      <c r="A24" s="682"/>
      <c r="B24" s="682"/>
      <c r="C24" s="682"/>
      <c r="D24" s="682"/>
      <c r="E24" s="682"/>
      <c r="F24" s="682"/>
      <c r="G24" s="682"/>
      <c r="H24" s="682"/>
      <c r="I24" s="682"/>
      <c r="J24" s="682"/>
      <c r="K24" s="682"/>
      <c r="L24" s="683"/>
      <c r="M24" s="683"/>
      <c r="N24" s="682"/>
      <c r="O24" s="684"/>
      <c r="P24" s="685"/>
      <c r="Q24" s="685"/>
      <c r="R24" s="685"/>
    </row>
    <row r="25" spans="1:79" s="690" customFormat="1" ht="15">
      <c r="A25" s="670"/>
      <c r="B25" s="670"/>
      <c r="C25" s="670"/>
      <c r="D25" s="670"/>
      <c r="E25" s="670"/>
      <c r="F25" s="670"/>
      <c r="G25" s="670"/>
      <c r="H25" s="670"/>
      <c r="I25" s="687"/>
      <c r="J25" s="687"/>
      <c r="K25" s="670"/>
      <c r="L25" s="688"/>
      <c r="M25" s="688"/>
      <c r="N25" s="689"/>
      <c r="O25" s="689"/>
      <c r="P25" s="670"/>
      <c r="Q25" s="670"/>
      <c r="R25" s="670"/>
      <c r="S25" s="656"/>
      <c r="T25" s="656"/>
      <c r="U25" s="656"/>
      <c r="V25" s="656"/>
      <c r="W25" s="656"/>
      <c r="X25" s="656"/>
      <c r="Y25" s="656"/>
      <c r="Z25" s="656"/>
      <c r="AA25" s="656"/>
      <c r="AB25" s="656"/>
      <c r="AC25" s="656"/>
      <c r="AD25" s="656"/>
      <c r="AE25" s="656"/>
      <c r="AF25" s="656"/>
      <c r="AG25" s="656"/>
      <c r="AH25" s="656"/>
      <c r="AI25" s="656"/>
      <c r="AJ25" s="656"/>
      <c r="AK25" s="656"/>
      <c r="AL25" s="656"/>
      <c r="AM25" s="656"/>
      <c r="AN25" s="656"/>
      <c r="AO25" s="656"/>
      <c r="AP25" s="656"/>
      <c r="AQ25" s="656"/>
      <c r="AR25" s="656"/>
      <c r="AS25" s="656"/>
      <c r="AT25" s="656"/>
      <c r="AU25" s="656"/>
      <c r="AV25" s="656"/>
      <c r="AW25" s="656"/>
      <c r="AX25" s="656"/>
      <c r="AY25" s="656"/>
      <c r="AZ25" s="656"/>
      <c r="BA25" s="656"/>
      <c r="BB25" s="656"/>
      <c r="BC25" s="656"/>
      <c r="BD25" s="656"/>
      <c r="BE25" s="656"/>
      <c r="BF25" s="656"/>
      <c r="BG25" s="656"/>
      <c r="BH25" s="656"/>
      <c r="BI25" s="656"/>
      <c r="BJ25" s="656"/>
      <c r="BK25" s="656"/>
      <c r="BL25" s="656"/>
      <c r="BM25" s="656"/>
      <c r="BN25" s="656"/>
      <c r="BO25" s="656"/>
      <c r="BP25" s="656"/>
      <c r="BQ25" s="656"/>
      <c r="BR25" s="656"/>
      <c r="BS25" s="656"/>
      <c r="BT25" s="656"/>
      <c r="BU25" s="656"/>
      <c r="BV25" s="656"/>
      <c r="BW25" s="656"/>
      <c r="BX25" s="656"/>
      <c r="BY25" s="656"/>
      <c r="BZ25" s="656"/>
      <c r="CA25" s="656"/>
    </row>
    <row r="26" spans="1:79" s="686" customFormat="1" ht="14.25">
      <c r="A26" s="682"/>
      <c r="B26" s="682"/>
      <c r="C26" s="682"/>
      <c r="D26" s="682"/>
      <c r="E26" s="682"/>
      <c r="F26" s="682"/>
      <c r="G26" s="682"/>
      <c r="H26" s="682"/>
      <c r="I26" s="682"/>
      <c r="J26" s="682"/>
      <c r="K26" s="682"/>
      <c r="L26" s="691"/>
      <c r="M26" s="691"/>
      <c r="N26" s="692"/>
      <c r="O26" s="693"/>
      <c r="P26" s="685"/>
      <c r="Q26" s="685"/>
      <c r="R26" s="685"/>
    </row>
    <row r="27" spans="1:79" s="662" customFormat="1" ht="15">
      <c r="A27" s="670"/>
      <c r="B27" s="670"/>
      <c r="C27" s="670"/>
      <c r="D27" s="670"/>
      <c r="E27" s="670"/>
      <c r="F27" s="670"/>
      <c r="G27" s="670"/>
      <c r="H27" s="670"/>
      <c r="I27" s="670"/>
      <c r="J27" s="670"/>
      <c r="K27" s="670"/>
      <c r="L27" s="694"/>
      <c r="M27" s="694"/>
      <c r="N27" s="694"/>
      <c r="O27" s="695"/>
      <c r="P27" s="695"/>
      <c r="Q27" s="695"/>
      <c r="R27" s="695"/>
      <c r="S27" s="661"/>
      <c r="T27" s="661"/>
      <c r="U27" s="661"/>
      <c r="V27" s="661"/>
      <c r="W27" s="661"/>
      <c r="X27" s="661"/>
      <c r="Y27" s="661"/>
      <c r="Z27" s="661"/>
      <c r="AA27" s="661"/>
      <c r="AB27" s="661"/>
      <c r="AC27" s="661"/>
      <c r="AD27" s="661"/>
      <c r="AE27" s="661"/>
      <c r="AF27" s="661"/>
      <c r="AG27" s="661"/>
      <c r="AH27" s="661"/>
      <c r="AI27" s="661"/>
      <c r="AJ27" s="661"/>
      <c r="AK27" s="661"/>
      <c r="AL27" s="661"/>
      <c r="AM27" s="661"/>
      <c r="AN27" s="661"/>
      <c r="AO27" s="661"/>
      <c r="AP27" s="661"/>
      <c r="AQ27" s="661"/>
      <c r="AR27" s="661"/>
      <c r="AS27" s="661"/>
      <c r="AT27" s="661"/>
      <c r="AU27" s="661"/>
      <c r="AV27" s="661"/>
      <c r="AW27" s="661"/>
      <c r="AX27" s="661"/>
      <c r="AY27" s="661"/>
      <c r="AZ27" s="661"/>
      <c r="BA27" s="661"/>
      <c r="BB27" s="661"/>
      <c r="BC27" s="661"/>
      <c r="BD27" s="661"/>
      <c r="BE27" s="661"/>
      <c r="BF27" s="661"/>
      <c r="BG27" s="661"/>
      <c r="BH27" s="661"/>
      <c r="BI27" s="661"/>
      <c r="BJ27" s="661"/>
      <c r="BK27" s="661"/>
      <c r="BL27" s="661"/>
      <c r="BM27" s="661"/>
      <c r="BN27" s="661"/>
      <c r="BO27" s="661"/>
      <c r="BP27" s="661"/>
      <c r="BQ27" s="661"/>
      <c r="BR27" s="661"/>
      <c r="BS27" s="661"/>
      <c r="BT27" s="661"/>
      <c r="BU27" s="661"/>
      <c r="BV27" s="661"/>
      <c r="BW27" s="661"/>
      <c r="BX27" s="661"/>
      <c r="BY27" s="661"/>
      <c r="BZ27" s="661"/>
      <c r="CA27" s="661"/>
    </row>
    <row r="28" spans="1:79" s="656" customFormat="1" ht="15">
      <c r="A28" s="710"/>
      <c r="B28" s="696"/>
      <c r="C28" s="696"/>
      <c r="D28" s="670"/>
      <c r="E28" s="670"/>
      <c r="F28" s="670"/>
      <c r="G28" s="670"/>
      <c r="H28" s="670"/>
      <c r="I28" s="670"/>
      <c r="J28" s="670"/>
      <c r="K28" s="670"/>
      <c r="L28" s="670"/>
      <c r="M28" s="670"/>
      <c r="N28" s="670"/>
      <c r="O28" s="697"/>
      <c r="P28" s="695"/>
      <c r="Q28" s="695"/>
      <c r="R28" s="695"/>
      <c r="S28" s="661"/>
      <c r="T28" s="661"/>
      <c r="U28" s="661"/>
      <c r="V28" s="661"/>
      <c r="W28" s="661"/>
      <c r="X28" s="661"/>
      <c r="Y28" s="661"/>
      <c r="Z28" s="661"/>
      <c r="AA28" s="661"/>
      <c r="AB28" s="661"/>
      <c r="AC28" s="661"/>
      <c r="AD28" s="661"/>
      <c r="AE28" s="661"/>
      <c r="AF28" s="661"/>
      <c r="AG28" s="661"/>
      <c r="AH28" s="661"/>
      <c r="AI28" s="661"/>
      <c r="AJ28" s="661"/>
      <c r="AK28" s="661"/>
      <c r="AL28" s="661"/>
      <c r="AM28" s="661"/>
      <c r="AN28" s="661"/>
      <c r="AO28" s="661"/>
      <c r="AP28" s="661"/>
      <c r="AQ28" s="661"/>
      <c r="AR28" s="661"/>
      <c r="AS28" s="661"/>
      <c r="AT28" s="661"/>
      <c r="AU28" s="661"/>
      <c r="AV28" s="661"/>
      <c r="AW28" s="661"/>
      <c r="AX28" s="661"/>
      <c r="AY28" s="661"/>
      <c r="AZ28" s="661"/>
      <c r="BA28" s="661"/>
      <c r="BB28" s="661"/>
      <c r="BC28" s="661"/>
      <c r="BD28" s="661"/>
      <c r="BE28" s="661"/>
      <c r="BF28" s="661"/>
      <c r="BG28" s="661"/>
      <c r="BH28" s="661"/>
      <c r="BI28" s="661"/>
      <c r="BJ28" s="661"/>
      <c r="BK28" s="661"/>
      <c r="BL28" s="661"/>
      <c r="BM28" s="661"/>
      <c r="BN28" s="661"/>
      <c r="BO28" s="661"/>
      <c r="BP28" s="661"/>
      <c r="BQ28" s="661"/>
      <c r="BR28" s="661"/>
      <c r="BS28" s="661"/>
      <c r="BT28" s="661"/>
      <c r="BU28" s="661"/>
      <c r="BV28" s="661"/>
      <c r="BW28" s="661"/>
      <c r="BX28" s="661"/>
      <c r="BY28" s="661"/>
      <c r="BZ28" s="661"/>
      <c r="CA28" s="661"/>
    </row>
    <row r="29" spans="1:79" s="656" customFormat="1" ht="15">
      <c r="A29" s="711"/>
      <c r="B29" s="696"/>
      <c r="C29" s="696"/>
      <c r="D29" s="670"/>
      <c r="E29" s="670"/>
      <c r="F29" s="670"/>
      <c r="G29" s="670"/>
      <c r="H29" s="670"/>
      <c r="I29" s="670"/>
      <c r="J29" s="670"/>
      <c r="K29" s="670"/>
      <c r="L29" s="670"/>
      <c r="M29" s="670"/>
      <c r="N29" s="670"/>
      <c r="O29" s="670"/>
      <c r="P29" s="670"/>
      <c r="Q29" s="670"/>
      <c r="R29" s="670"/>
    </row>
    <row r="30" spans="1:79" s="656" customFormat="1" ht="15">
      <c r="A30" s="698"/>
      <c r="B30" s="698"/>
      <c r="C30" s="698"/>
      <c r="D30" s="699"/>
      <c r="E30" s="699"/>
      <c r="F30" s="699"/>
      <c r="G30" s="699"/>
      <c r="H30" s="699"/>
      <c r="I30" s="699"/>
      <c r="J30" s="699"/>
      <c r="K30" s="699"/>
      <c r="L30" s="699"/>
      <c r="M30" s="699"/>
      <c r="N30" s="670"/>
      <c r="O30" s="671"/>
      <c r="P30" s="670"/>
      <c r="Q30" s="670"/>
      <c r="R30" s="670"/>
    </row>
    <row r="31" spans="1:79" s="704" customFormat="1" ht="12.75">
      <c r="A31" s="698"/>
      <c r="B31" s="698"/>
      <c r="C31" s="698"/>
      <c r="D31" s="699"/>
      <c r="E31" s="699"/>
      <c r="F31" s="699"/>
      <c r="G31" s="699"/>
      <c r="H31" s="699"/>
      <c r="I31" s="699"/>
      <c r="J31" s="699"/>
      <c r="K31" s="699"/>
      <c r="L31" s="699"/>
      <c r="M31" s="699"/>
      <c r="N31" s="699"/>
      <c r="O31" s="699"/>
      <c r="P31" s="699"/>
      <c r="Q31" s="699"/>
      <c r="R31" s="699"/>
    </row>
    <row r="32" spans="1:79">
      <c r="B32" s="695"/>
      <c r="C32" s="695"/>
      <c r="D32" s="695"/>
      <c r="E32" s="695"/>
      <c r="F32" s="695"/>
      <c r="G32" s="695"/>
      <c r="H32" s="695"/>
      <c r="I32" s="695"/>
      <c r="J32" s="695"/>
      <c r="K32" s="695"/>
      <c r="L32" s="695"/>
      <c r="M32" s="695"/>
      <c r="N32" s="695"/>
      <c r="O32" s="695"/>
      <c r="P32" s="695"/>
      <c r="Q32" s="695"/>
      <c r="R32" s="695"/>
    </row>
    <row r="33" spans="2:18">
      <c r="B33" s="695"/>
      <c r="C33" s="695"/>
      <c r="D33" s="695"/>
      <c r="E33" s="695"/>
      <c r="F33" s="695"/>
      <c r="G33" s="695"/>
      <c r="H33" s="695"/>
      <c r="I33" s="695"/>
      <c r="J33" s="695"/>
      <c r="K33" s="695"/>
      <c r="L33" s="695"/>
      <c r="M33" s="695"/>
      <c r="N33" s="695"/>
      <c r="O33" s="695"/>
      <c r="P33" s="695"/>
      <c r="Q33" s="695"/>
      <c r="R33" s="695"/>
    </row>
    <row r="34" spans="2:18">
      <c r="B34" s="695"/>
      <c r="C34" s="695"/>
      <c r="D34" s="695"/>
      <c r="E34" s="695"/>
      <c r="F34" s="695"/>
      <c r="G34" s="695"/>
      <c r="H34" s="695"/>
      <c r="I34" s="695"/>
      <c r="J34" s="695"/>
      <c r="K34" s="695"/>
      <c r="L34" s="695"/>
      <c r="M34" s="695"/>
      <c r="N34" s="695"/>
      <c r="O34" s="695"/>
      <c r="P34" s="695"/>
      <c r="Q34" s="695"/>
      <c r="R34" s="695"/>
    </row>
    <row r="35" spans="2:18">
      <c r="B35" s="695"/>
      <c r="C35" s="695"/>
      <c r="D35" s="695"/>
      <c r="E35" s="695"/>
      <c r="F35" s="695"/>
      <c r="G35" s="695"/>
      <c r="H35" s="695"/>
      <c r="I35" s="695"/>
      <c r="J35" s="695"/>
      <c r="K35" s="695"/>
      <c r="L35" s="695"/>
      <c r="M35" s="695"/>
      <c r="N35" s="695"/>
      <c r="O35" s="695"/>
      <c r="P35" s="695"/>
      <c r="Q35" s="695"/>
      <c r="R35" s="695"/>
    </row>
    <row r="36" spans="2:18">
      <c r="B36" s="695"/>
      <c r="C36" s="695"/>
      <c r="D36" s="695"/>
      <c r="E36" s="695"/>
      <c r="F36" s="695"/>
      <c r="G36" s="695"/>
      <c r="H36" s="695"/>
      <c r="I36" s="695"/>
      <c r="J36" s="695"/>
      <c r="K36" s="695"/>
      <c r="L36" s="695"/>
      <c r="M36" s="695"/>
      <c r="N36" s="695"/>
      <c r="O36" s="695"/>
      <c r="P36" s="695"/>
      <c r="Q36" s="695"/>
      <c r="R36" s="695"/>
    </row>
    <row r="37" spans="2:18">
      <c r="B37" s="695"/>
      <c r="C37" s="695"/>
      <c r="D37" s="695"/>
      <c r="E37" s="695"/>
      <c r="F37" s="695"/>
      <c r="G37" s="695"/>
      <c r="H37" s="695"/>
      <c r="I37" s="695"/>
      <c r="J37" s="695"/>
      <c r="K37" s="695"/>
      <c r="L37" s="695"/>
      <c r="M37" s="695"/>
      <c r="N37" s="695"/>
      <c r="O37" s="695"/>
      <c r="P37" s="695"/>
      <c r="Q37" s="695"/>
      <c r="R37" s="695"/>
    </row>
    <row r="38" spans="2:18">
      <c r="B38" s="695"/>
      <c r="C38" s="695"/>
      <c r="D38" s="695"/>
      <c r="E38" s="695"/>
      <c r="F38" s="695"/>
      <c r="G38" s="695"/>
      <c r="H38" s="695"/>
      <c r="I38" s="695"/>
      <c r="J38" s="695"/>
      <c r="K38" s="695"/>
      <c r="L38" s="695"/>
      <c r="M38" s="695"/>
      <c r="N38" s="695"/>
      <c r="O38" s="695"/>
      <c r="P38" s="695"/>
      <c r="Q38" s="695"/>
      <c r="R38" s="695"/>
    </row>
    <row r="39" spans="2:18">
      <c r="B39" s="695"/>
      <c r="C39" s="695"/>
      <c r="D39" s="695"/>
      <c r="E39" s="695"/>
      <c r="F39" s="695"/>
      <c r="G39" s="695"/>
      <c r="H39" s="695"/>
      <c r="I39" s="695"/>
      <c r="J39" s="695"/>
      <c r="K39" s="695"/>
      <c r="L39" s="695"/>
      <c r="M39" s="695"/>
      <c r="N39" s="695"/>
      <c r="O39" s="695"/>
      <c r="P39" s="695"/>
      <c r="Q39" s="695"/>
      <c r="R39" s="69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zoomScale="75" zoomScaleNormal="75" workbookViewId="0"/>
  </sheetViews>
  <sheetFormatPr defaultColWidth="8.85546875" defaultRowHeight="12.75"/>
  <cols>
    <col min="1" max="1" width="5.7109375" style="62" customWidth="1"/>
    <col min="2" max="4" width="10.7109375" style="44" customWidth="1"/>
    <col min="5" max="5" width="18.7109375" style="44" customWidth="1"/>
    <col min="6" max="6" width="10.7109375" style="44" customWidth="1"/>
    <col min="7" max="7" width="19.7109375" style="44" customWidth="1"/>
    <col min="8" max="8" width="10.7109375" style="44" customWidth="1"/>
    <col min="9" max="16384" width="8.85546875" style="5"/>
  </cols>
  <sheetData>
    <row r="1" spans="1:8" ht="15.95" customHeight="1"/>
    <row r="2" spans="1:8" ht="15.95" customHeight="1"/>
    <row r="3" spans="1:8" ht="15.95" customHeight="1">
      <c r="A3" s="43" t="s">
        <v>228</v>
      </c>
    </row>
    <row r="4" spans="1:8" ht="15.95" customHeight="1">
      <c r="A4" s="43"/>
    </row>
    <row r="5" spans="1:8" ht="39" customHeight="1">
      <c r="A5" s="45" t="s">
        <v>6</v>
      </c>
      <c r="B5" s="46" t="s">
        <v>17</v>
      </c>
      <c r="C5" s="46" t="s">
        <v>50</v>
      </c>
      <c r="D5" s="46" t="s">
        <v>7</v>
      </c>
      <c r="E5" s="46" t="s">
        <v>337</v>
      </c>
      <c r="F5" s="46" t="s">
        <v>51</v>
      </c>
      <c r="G5" s="46" t="s">
        <v>338</v>
      </c>
      <c r="H5" s="47" t="s">
        <v>52</v>
      </c>
    </row>
    <row r="6" spans="1:8" ht="15.95" customHeight="1">
      <c r="A6" s="48">
        <v>1970</v>
      </c>
      <c r="B6" s="49">
        <v>154</v>
      </c>
      <c r="C6" s="49">
        <v>56</v>
      </c>
      <c r="D6" s="49">
        <v>165</v>
      </c>
      <c r="E6" s="49">
        <v>49</v>
      </c>
      <c r="F6" s="49">
        <v>0</v>
      </c>
      <c r="G6" s="49">
        <v>33</v>
      </c>
      <c r="H6" s="50">
        <v>457</v>
      </c>
    </row>
    <row r="7" spans="1:8" ht="15.95" customHeight="1">
      <c r="A7" s="51">
        <v>1971</v>
      </c>
      <c r="B7" s="52">
        <v>151</v>
      </c>
      <c r="C7" s="52">
        <v>56</v>
      </c>
      <c r="D7" s="52">
        <v>159</v>
      </c>
      <c r="E7" s="52">
        <v>37</v>
      </c>
      <c r="F7" s="52">
        <v>0</v>
      </c>
      <c r="G7" s="52">
        <v>32</v>
      </c>
      <c r="H7" s="53">
        <v>436</v>
      </c>
    </row>
    <row r="8" spans="1:8" ht="15.95" customHeight="1">
      <c r="A8" s="48">
        <v>1972</v>
      </c>
      <c r="B8" s="49">
        <v>156</v>
      </c>
      <c r="C8" s="49">
        <v>58</v>
      </c>
      <c r="D8" s="49">
        <v>157</v>
      </c>
      <c r="E8" s="49">
        <v>40</v>
      </c>
      <c r="F8" s="49">
        <v>4</v>
      </c>
      <c r="G8" s="49">
        <v>33</v>
      </c>
      <c r="H8" s="50">
        <v>448</v>
      </c>
    </row>
    <row r="9" spans="1:8" ht="15.95" customHeight="1">
      <c r="A9" s="51">
        <v>1973</v>
      </c>
      <c r="B9" s="52">
        <v>165</v>
      </c>
      <c r="C9" s="52">
        <v>62</v>
      </c>
      <c r="D9" s="52">
        <v>164</v>
      </c>
      <c r="E9" s="52">
        <v>43</v>
      </c>
      <c r="F9" s="52">
        <v>4</v>
      </c>
      <c r="G9" s="52">
        <v>32</v>
      </c>
      <c r="H9" s="53">
        <v>470</v>
      </c>
    </row>
    <row r="10" spans="1:8" ht="15.95" customHeight="1">
      <c r="A10" s="48">
        <v>1974</v>
      </c>
      <c r="B10" s="49">
        <v>164</v>
      </c>
      <c r="C10" s="49">
        <v>58</v>
      </c>
      <c r="D10" s="49">
        <v>140</v>
      </c>
      <c r="E10" s="49">
        <v>39</v>
      </c>
      <c r="F10" s="49">
        <v>4</v>
      </c>
      <c r="G10" s="49">
        <v>32</v>
      </c>
      <c r="H10" s="50">
        <v>437</v>
      </c>
    </row>
    <row r="11" spans="1:8" ht="15.95" customHeight="1">
      <c r="A11" s="51">
        <v>1975</v>
      </c>
      <c r="B11" s="52">
        <v>160</v>
      </c>
      <c r="C11" s="52">
        <v>62</v>
      </c>
      <c r="D11" s="52">
        <v>152</v>
      </c>
      <c r="E11" s="52">
        <v>31</v>
      </c>
      <c r="F11" s="52">
        <v>24</v>
      </c>
      <c r="G11" s="52">
        <v>34</v>
      </c>
      <c r="H11" s="53">
        <v>463</v>
      </c>
    </row>
    <row r="12" spans="1:8" ht="15.95" customHeight="1">
      <c r="A12" s="48">
        <v>1976</v>
      </c>
      <c r="B12" s="49">
        <v>159</v>
      </c>
      <c r="C12" s="49">
        <v>67</v>
      </c>
      <c r="D12" s="49">
        <v>166</v>
      </c>
      <c r="E12" s="49">
        <v>45</v>
      </c>
      <c r="F12" s="49">
        <v>32</v>
      </c>
      <c r="G12" s="49">
        <v>33</v>
      </c>
      <c r="H12" s="50">
        <v>501</v>
      </c>
    </row>
    <row r="13" spans="1:8" ht="15.95" customHeight="1">
      <c r="A13" s="51">
        <v>1977</v>
      </c>
      <c r="B13" s="52">
        <v>148</v>
      </c>
      <c r="C13" s="52">
        <v>70</v>
      </c>
      <c r="D13" s="52">
        <v>163</v>
      </c>
      <c r="E13" s="52">
        <v>43</v>
      </c>
      <c r="F13" s="52">
        <v>40</v>
      </c>
      <c r="G13" s="52">
        <v>33</v>
      </c>
      <c r="H13" s="53">
        <v>497</v>
      </c>
    </row>
    <row r="14" spans="1:8" ht="15.95" customHeight="1">
      <c r="A14" s="48">
        <v>1978</v>
      </c>
      <c r="B14" s="49">
        <v>151</v>
      </c>
      <c r="C14" s="49">
        <v>71</v>
      </c>
      <c r="D14" s="49">
        <v>166</v>
      </c>
      <c r="E14" s="49">
        <v>33</v>
      </c>
      <c r="F14" s="49">
        <v>47</v>
      </c>
      <c r="G14" s="49">
        <v>33</v>
      </c>
      <c r="H14" s="50">
        <v>500</v>
      </c>
    </row>
    <row r="15" spans="1:8" ht="15.95" customHeight="1">
      <c r="A15" s="51">
        <v>1979</v>
      </c>
      <c r="B15" s="52">
        <v>156</v>
      </c>
      <c r="C15" s="52">
        <v>71</v>
      </c>
      <c r="D15" s="52">
        <v>174</v>
      </c>
      <c r="E15" s="52">
        <v>39</v>
      </c>
      <c r="F15" s="52">
        <v>42</v>
      </c>
      <c r="G15" s="52">
        <v>28</v>
      </c>
      <c r="H15" s="53">
        <v>510</v>
      </c>
    </row>
    <row r="16" spans="1:8" ht="15.95" customHeight="1">
      <c r="A16" s="48">
        <v>1980</v>
      </c>
      <c r="B16" s="49">
        <v>148</v>
      </c>
      <c r="C16" s="49">
        <v>68</v>
      </c>
      <c r="D16" s="49">
        <v>165</v>
      </c>
      <c r="E16" s="49">
        <v>31</v>
      </c>
      <c r="F16" s="49">
        <v>53</v>
      </c>
      <c r="G16" s="49">
        <v>25</v>
      </c>
      <c r="H16" s="50">
        <v>489</v>
      </c>
    </row>
    <row r="17" spans="1:8" ht="15.95" customHeight="1">
      <c r="A17" s="51">
        <v>1981</v>
      </c>
      <c r="B17" s="52">
        <v>138</v>
      </c>
      <c r="C17" s="52">
        <v>67</v>
      </c>
      <c r="D17" s="52">
        <v>162</v>
      </c>
      <c r="E17" s="52">
        <v>37</v>
      </c>
      <c r="F17" s="52">
        <v>74</v>
      </c>
      <c r="G17" s="52">
        <v>24</v>
      </c>
      <c r="H17" s="53">
        <v>502</v>
      </c>
    </row>
    <row r="18" spans="1:8" ht="15.95" customHeight="1">
      <c r="A18" s="48">
        <v>1982</v>
      </c>
      <c r="B18" s="49">
        <v>128</v>
      </c>
      <c r="C18" s="49">
        <v>67</v>
      </c>
      <c r="D18" s="49">
        <v>154</v>
      </c>
      <c r="E18" s="49">
        <v>32</v>
      </c>
      <c r="F18" s="49">
        <v>79</v>
      </c>
      <c r="G18" s="49">
        <v>25</v>
      </c>
      <c r="H18" s="50">
        <v>485</v>
      </c>
    </row>
    <row r="19" spans="1:8" ht="15.95" customHeight="1">
      <c r="A19" s="51">
        <v>1983</v>
      </c>
      <c r="B19" s="52">
        <v>129.11199222222223</v>
      </c>
      <c r="C19" s="52">
        <v>70.867222222222225</v>
      </c>
      <c r="D19" s="52">
        <v>145.35972222222222</v>
      </c>
      <c r="E19" s="52">
        <v>32.151777777777781</v>
      </c>
      <c r="F19" s="52">
        <v>82.622900000000016</v>
      </c>
      <c r="G19" s="52">
        <v>25.231111111111108</v>
      </c>
      <c r="H19" s="53">
        <v>485.34472555555561</v>
      </c>
    </row>
    <row r="20" spans="1:8" ht="15.95" customHeight="1">
      <c r="A20" s="48">
        <v>1984</v>
      </c>
      <c r="B20" s="49">
        <v>135.22441222222221</v>
      </c>
      <c r="C20" s="49">
        <v>74.572222222222223</v>
      </c>
      <c r="D20" s="49">
        <v>145.08250000000001</v>
      </c>
      <c r="E20" s="49">
        <v>34.250944444444428</v>
      </c>
      <c r="F20" s="49">
        <v>100.57801000000001</v>
      </c>
      <c r="G20" s="49">
        <v>25.128055555555555</v>
      </c>
      <c r="H20" s="50">
        <v>514.83614444444447</v>
      </c>
    </row>
    <row r="21" spans="1:8" ht="15.95" customHeight="1">
      <c r="A21" s="51">
        <v>1985</v>
      </c>
      <c r="B21" s="52">
        <v>139.50272444444442</v>
      </c>
      <c r="C21" s="52">
        <v>75.67</v>
      </c>
      <c r="D21" s="52">
        <v>161.00333333333333</v>
      </c>
      <c r="E21" s="52">
        <v>39.890500000000003</v>
      </c>
      <c r="F21" s="52">
        <v>114.22591</v>
      </c>
      <c r="G21" s="52">
        <v>22.995000000000001</v>
      </c>
      <c r="H21" s="53">
        <v>553.28746777777781</v>
      </c>
    </row>
    <row r="22" spans="1:8" ht="15.95" customHeight="1">
      <c r="A22" s="48">
        <v>1986</v>
      </c>
      <c r="B22" s="49">
        <v>138.35695222222222</v>
      </c>
      <c r="C22" s="49">
        <v>78.98</v>
      </c>
      <c r="D22" s="49">
        <v>155.39972222222221</v>
      </c>
      <c r="E22" s="49">
        <v>41.699111111111165</v>
      </c>
      <c r="F22" s="49">
        <v>132.21329</v>
      </c>
      <c r="G22" s="49">
        <v>28.02416666666667</v>
      </c>
      <c r="H22" s="50">
        <v>574.67324222222226</v>
      </c>
    </row>
    <row r="23" spans="1:8" ht="15.95" customHeight="1">
      <c r="A23" s="51">
        <v>1987</v>
      </c>
      <c r="B23" s="52">
        <v>141.08644444444442</v>
      </c>
      <c r="C23" s="52">
        <v>81.381944444444443</v>
      </c>
      <c r="D23" s="52">
        <v>162.66305555555556</v>
      </c>
      <c r="E23" s="52">
        <v>40.374222222222244</v>
      </c>
      <c r="F23" s="52">
        <v>132.45329000000001</v>
      </c>
      <c r="G23" s="52">
        <v>29.076944444444447</v>
      </c>
      <c r="H23" s="53">
        <v>587.03590111111112</v>
      </c>
    </row>
    <row r="24" spans="1:8" ht="15.95" customHeight="1">
      <c r="A24" s="48">
        <v>1988</v>
      </c>
      <c r="B24" s="49">
        <v>142.56330777777777</v>
      </c>
      <c r="C24" s="49">
        <v>85.094722222222231</v>
      </c>
      <c r="D24" s="49">
        <v>154.66305555555556</v>
      </c>
      <c r="E24" s="49">
        <v>39.59411111111109</v>
      </c>
      <c r="F24" s="49">
        <v>137.24110000000002</v>
      </c>
      <c r="G24" s="49">
        <v>28.207777777777778</v>
      </c>
      <c r="H24" s="50">
        <v>587.36407444444444</v>
      </c>
    </row>
    <row r="25" spans="1:8" ht="15.95" customHeight="1">
      <c r="A25" s="51">
        <v>1989</v>
      </c>
      <c r="B25" s="52">
        <v>141.33169444444445</v>
      </c>
      <c r="C25" s="52">
        <v>86.391388888888883</v>
      </c>
      <c r="D25" s="52">
        <v>148.02444444444441</v>
      </c>
      <c r="E25" s="52">
        <v>36.959333333333348</v>
      </c>
      <c r="F25" s="52">
        <v>130.71140000000003</v>
      </c>
      <c r="G25" s="52">
        <v>26.989166666666669</v>
      </c>
      <c r="H25" s="53">
        <v>570.4074277777778</v>
      </c>
    </row>
    <row r="26" spans="1:8" ht="15.95" customHeight="1">
      <c r="A26" s="48">
        <v>1990</v>
      </c>
      <c r="B26" s="49">
        <v>140.24060333333333</v>
      </c>
      <c r="C26" s="49">
        <v>76.620736629781078</v>
      </c>
      <c r="D26" s="49">
        <v>149.7513888888889</v>
      </c>
      <c r="E26" s="49">
        <v>36.854833333333318</v>
      </c>
      <c r="F26" s="49">
        <v>134.21189000000001</v>
      </c>
      <c r="G26" s="49">
        <v>38.116763370218919</v>
      </c>
      <c r="H26" s="50">
        <v>575.79621555555559</v>
      </c>
    </row>
    <row r="27" spans="1:8" ht="15.95" customHeight="1">
      <c r="A27" s="51">
        <v>1991</v>
      </c>
      <c r="B27" s="52">
        <v>134.96678333333332</v>
      </c>
      <c r="C27" s="52">
        <v>75.62621035309769</v>
      </c>
      <c r="D27" s="52">
        <v>156.58527777777778</v>
      </c>
      <c r="E27" s="52">
        <v>37.944555555555581</v>
      </c>
      <c r="F27" s="52">
        <v>151.68709000000001</v>
      </c>
      <c r="G27" s="52">
        <v>33.481289646902319</v>
      </c>
      <c r="H27" s="53">
        <v>590.29120666666665</v>
      </c>
    </row>
    <row r="28" spans="1:8" ht="15.95" customHeight="1">
      <c r="A28" s="48">
        <v>1992</v>
      </c>
      <c r="B28" s="49">
        <v>132.38076111111113</v>
      </c>
      <c r="C28" s="49">
        <v>76.887918091986563</v>
      </c>
      <c r="D28" s="49">
        <v>152.6</v>
      </c>
      <c r="E28" s="49">
        <v>37.092611111111125</v>
      </c>
      <c r="F28" s="49">
        <v>124.73407</v>
      </c>
      <c r="G28" s="49">
        <v>36.189026352457873</v>
      </c>
      <c r="H28" s="50">
        <v>559.88438666666673</v>
      </c>
    </row>
    <row r="29" spans="1:8" ht="15.95" customHeight="1">
      <c r="A29" s="51">
        <v>1993</v>
      </c>
      <c r="B29" s="52">
        <v>135.32315999999997</v>
      </c>
      <c r="C29" s="52">
        <v>73.311522038715026</v>
      </c>
      <c r="D29" s="52">
        <v>156.67472222222221</v>
      </c>
      <c r="E29" s="52">
        <v>35.880944444444438</v>
      </c>
      <c r="F29" s="52">
        <v>120.78895000000001</v>
      </c>
      <c r="G29" s="52">
        <v>36.589033516840537</v>
      </c>
      <c r="H29" s="53">
        <v>558.56833222222224</v>
      </c>
    </row>
    <row r="30" spans="1:8" ht="15.95" customHeight="1">
      <c r="A30" s="48">
        <v>1994</v>
      </c>
      <c r="B30" s="49">
        <v>139.83133555555557</v>
      </c>
      <c r="C30" s="49">
        <v>74.904055771236713</v>
      </c>
      <c r="D30" s="49">
        <v>156.92944444444444</v>
      </c>
      <c r="E30" s="49">
        <v>43.745388888888954</v>
      </c>
      <c r="F30" s="49">
        <v>144.19707</v>
      </c>
      <c r="G30" s="49">
        <v>39.379277562096611</v>
      </c>
      <c r="H30" s="50">
        <v>598.98657222222232</v>
      </c>
    </row>
    <row r="31" spans="1:8" ht="15.95" customHeight="1">
      <c r="A31" s="51">
        <v>1995</v>
      </c>
      <c r="B31" s="52">
        <v>146.00363666666667</v>
      </c>
      <c r="C31" s="52">
        <v>76.62771488657414</v>
      </c>
      <c r="D31" s="52">
        <v>156.86444444444447</v>
      </c>
      <c r="E31" s="52">
        <v>42.144555555555542</v>
      </c>
      <c r="F31" s="52">
        <v>137.38138000000001</v>
      </c>
      <c r="G31" s="52">
        <v>40.3656184467592</v>
      </c>
      <c r="H31" s="53">
        <v>599.38734999999997</v>
      </c>
    </row>
    <row r="32" spans="1:8" ht="15.95" customHeight="1">
      <c r="A32" s="48">
        <v>1996</v>
      </c>
      <c r="B32" s="49">
        <v>147.94362444444445</v>
      </c>
      <c r="C32" s="49">
        <v>76.619175662167123</v>
      </c>
      <c r="D32" s="49">
        <v>162.90527777777777</v>
      </c>
      <c r="E32" s="49">
        <v>50.395333333333298</v>
      </c>
      <c r="F32" s="49">
        <v>150.17337000000003</v>
      </c>
      <c r="G32" s="49">
        <v>40.242435087832909</v>
      </c>
      <c r="H32" s="50">
        <v>628.11955</v>
      </c>
    </row>
    <row r="33" spans="1:9" ht="15.95" customHeight="1">
      <c r="A33" s="51">
        <v>1997</v>
      </c>
      <c r="B33" s="52">
        <v>152.71467777777778</v>
      </c>
      <c r="C33" s="52">
        <v>76.341730568226595</v>
      </c>
      <c r="D33" s="52">
        <v>153.46</v>
      </c>
      <c r="E33" s="52">
        <v>42.119888888888937</v>
      </c>
      <c r="F33" s="52">
        <v>136.05093000000002</v>
      </c>
      <c r="G33" s="52">
        <v>44.659932292884506</v>
      </c>
      <c r="H33" s="53">
        <v>605.18410777777785</v>
      </c>
    </row>
    <row r="34" spans="1:9" ht="15.95" customHeight="1">
      <c r="A34" s="48">
        <v>1998</v>
      </c>
      <c r="B34" s="49">
        <v>152.08244444444446</v>
      </c>
      <c r="C34" s="49">
        <v>79.494591100760061</v>
      </c>
      <c r="D34" s="49">
        <v>153.76527777777778</v>
      </c>
      <c r="E34" s="49">
        <v>46.822444444444443</v>
      </c>
      <c r="F34" s="49">
        <v>144.46787000000003</v>
      </c>
      <c r="G34" s="49">
        <v>47.641287649239928</v>
      </c>
      <c r="H34" s="50">
        <v>624.07442555555554</v>
      </c>
    </row>
    <row r="35" spans="1:9" ht="15.95" customHeight="1">
      <c r="A35" s="51">
        <v>1999</v>
      </c>
      <c r="B35" s="52">
        <v>152.98053222222222</v>
      </c>
      <c r="C35" s="52">
        <v>80.469865371037173</v>
      </c>
      <c r="D35" s="52">
        <v>150.96916666666667</v>
      </c>
      <c r="E35" s="52">
        <v>42.305833333333339</v>
      </c>
      <c r="F35" s="52">
        <v>140.18761000000001</v>
      </c>
      <c r="G35" s="52">
        <v>42.774005823407258</v>
      </c>
      <c r="H35" s="53">
        <v>609.48786444444454</v>
      </c>
    </row>
    <row r="36" spans="1:9" ht="15.95" customHeight="1">
      <c r="A36" s="48">
        <v>2000</v>
      </c>
      <c r="B36" s="49">
        <v>153.16440444444444</v>
      </c>
      <c r="C36" s="49">
        <v>79.297824713903736</v>
      </c>
      <c r="D36" s="49">
        <v>148.47499999999999</v>
      </c>
      <c r="E36" s="49">
        <v>42.864833333333351</v>
      </c>
      <c r="F36" s="49">
        <v>110.99336000000001</v>
      </c>
      <c r="G36" s="49">
        <v>46.138008619429584</v>
      </c>
      <c r="H36" s="50">
        <v>580.93343111111119</v>
      </c>
    </row>
    <row r="37" spans="1:9" ht="15.95" customHeight="1">
      <c r="A37" s="51">
        <v>2001</v>
      </c>
      <c r="B37" s="52">
        <v>152.00977777777774</v>
      </c>
      <c r="C37" s="52">
        <v>81.366340644567472</v>
      </c>
      <c r="D37" s="52">
        <v>154.71472222222224</v>
      </c>
      <c r="E37" s="52">
        <v>44.684666666666658</v>
      </c>
      <c r="F37" s="52">
        <v>141.96441000000002</v>
      </c>
      <c r="G37" s="52">
        <v>50.120889183210309</v>
      </c>
      <c r="H37" s="53">
        <v>624.88709055555557</v>
      </c>
    </row>
    <row r="38" spans="1:9" ht="15.95" customHeight="1">
      <c r="A38" s="48">
        <v>2002</v>
      </c>
      <c r="B38" s="49">
        <v>153.91532888888889</v>
      </c>
      <c r="C38" s="49">
        <v>85.660757012446979</v>
      </c>
      <c r="D38" s="49">
        <v>153.34222222222223</v>
      </c>
      <c r="E38" s="49">
        <v>50</v>
      </c>
      <c r="F38" s="49">
        <v>132.58790999999999</v>
      </c>
      <c r="G38" s="49">
        <v>46.956365959775262</v>
      </c>
      <c r="H38" s="50">
        <v>622</v>
      </c>
    </row>
    <row r="39" spans="1:9" ht="15.95" customHeight="1">
      <c r="A39" s="51">
        <v>2003</v>
      </c>
      <c r="B39" s="52">
        <v>156.86099999999999</v>
      </c>
      <c r="C39" s="52">
        <v>87.307808517663588</v>
      </c>
      <c r="D39" s="52">
        <v>153.70972222222221</v>
      </c>
      <c r="E39" s="52">
        <v>47.219000000000001</v>
      </c>
      <c r="F39" s="52">
        <v>132.22558000000001</v>
      </c>
      <c r="G39" s="52">
        <v>49.171818466736411</v>
      </c>
      <c r="H39" s="53">
        <v>626.49444500172228</v>
      </c>
    </row>
    <row r="40" spans="1:9" ht="15.95" customHeight="1">
      <c r="A40" s="48">
        <v>2004</v>
      </c>
      <c r="B40" s="49">
        <v>156.77376333333331</v>
      </c>
      <c r="C40" s="49">
        <v>89.973344649641305</v>
      </c>
      <c r="D40" s="49">
        <v>151.02611111111111</v>
      </c>
      <c r="E40" s="49">
        <v>44.734999999999999</v>
      </c>
      <c r="F40" s="49">
        <v>149.39312000000001</v>
      </c>
      <c r="G40" s="49">
        <v>55.688060894803129</v>
      </c>
      <c r="H40" s="50">
        <v>647.58821871111104</v>
      </c>
    </row>
    <row r="41" spans="1:9" ht="15.95" customHeight="1">
      <c r="A41" s="51">
        <v>2005</v>
      </c>
      <c r="B41" s="52">
        <v>153.57879555555556</v>
      </c>
      <c r="C41" s="52">
        <v>91.168874215709153</v>
      </c>
      <c r="D41" s="52">
        <v>148.54711111111112</v>
      </c>
      <c r="E41" s="52">
        <v>47.131135192666648</v>
      </c>
      <c r="F41" s="52">
        <v>142.99897000000001</v>
      </c>
      <c r="G41" s="52">
        <v>55.427909215401968</v>
      </c>
      <c r="H41" s="53">
        <v>638.85279529044442</v>
      </c>
      <c r="I41" s="385"/>
    </row>
    <row r="42" spans="1:9" ht="15.95" customHeight="1">
      <c r="A42" s="48">
        <v>2006</v>
      </c>
      <c r="B42" s="49">
        <v>151.8125</v>
      </c>
      <c r="C42" s="49">
        <v>91.39837555555556</v>
      </c>
      <c r="D42" s="49">
        <v>143.69777777777779</v>
      </c>
      <c r="E42" s="49">
        <f>165.906004833333-F42</f>
        <v>43.13955483333298</v>
      </c>
      <c r="F42" s="49">
        <v>122.76645000000001</v>
      </c>
      <c r="G42" s="49">
        <v>64.079957777777778</v>
      </c>
      <c r="H42" s="50">
        <v>616.89461594444447</v>
      </c>
      <c r="I42" s="385"/>
    </row>
    <row r="43" spans="1:9" ht="15.95" customHeight="1">
      <c r="A43" s="51">
        <v>2007</v>
      </c>
      <c r="B43" s="52">
        <v>153.29711111111112</v>
      </c>
      <c r="C43" s="52">
        <v>93.716453855555542</v>
      </c>
      <c r="D43" s="52">
        <v>142.5627777777778</v>
      </c>
      <c r="E43" s="52">
        <f>164.678706666667-F43</f>
        <v>40.241166666666999</v>
      </c>
      <c r="F43" s="52">
        <v>124.43754000000001</v>
      </c>
      <c r="G43" s="52">
        <v>64.182202222222216</v>
      </c>
      <c r="H43" s="53">
        <v>618.43725163333329</v>
      </c>
      <c r="I43" s="385"/>
    </row>
    <row r="44" spans="1:9" ht="15.95" customHeight="1">
      <c r="A44" s="54">
        <v>2008</v>
      </c>
      <c r="B44" s="55">
        <v>148.87</v>
      </c>
      <c r="C44" s="55">
        <v>90.872245133333365</v>
      </c>
      <c r="D44" s="55">
        <v>142.30694444444444</v>
      </c>
      <c r="E44" s="55">
        <v>31.98</v>
      </c>
      <c r="F44" s="55">
        <v>119.71381000000002</v>
      </c>
      <c r="G44" s="55">
        <v>63.64</v>
      </c>
      <c r="H44" s="56">
        <v>597</v>
      </c>
      <c r="I44" s="385"/>
    </row>
    <row r="45" spans="1:9" ht="15.95" customHeight="1">
      <c r="A45" s="57">
        <v>2009</v>
      </c>
      <c r="B45" s="58">
        <v>132.87794444444444</v>
      </c>
      <c r="C45" s="58">
        <v>89.43</v>
      </c>
      <c r="D45" s="58">
        <v>145.75166666666667</v>
      </c>
      <c r="E45" s="58">
        <v>34.248111111111108</v>
      </c>
      <c r="F45" s="58">
        <v>96.96</v>
      </c>
      <c r="G45" s="58">
        <v>63.19166527777778</v>
      </c>
      <c r="H45" s="425">
        <v>562.70294373333331</v>
      </c>
      <c r="I45" s="385"/>
    </row>
    <row r="46" spans="1:9" ht="15.95" customHeight="1">
      <c r="A46" s="54">
        <v>2010</v>
      </c>
      <c r="B46" s="55">
        <v>148.33272222222226</v>
      </c>
      <c r="C46" s="55">
        <v>90.856334722222215</v>
      </c>
      <c r="D46" s="55">
        <v>156.1925</v>
      </c>
      <c r="E46" s="55">
        <v>45.827611111111132</v>
      </c>
      <c r="F46" s="55">
        <v>109.72055999999999</v>
      </c>
      <c r="G46" s="55">
        <v>63.266068888888881</v>
      </c>
      <c r="H46" s="56">
        <v>614.19579694444451</v>
      </c>
      <c r="I46" s="385"/>
    </row>
    <row r="47" spans="1:9" ht="15.95" customHeight="1">
      <c r="A47" s="59">
        <v>2011</v>
      </c>
      <c r="B47" s="427">
        <v>144.02911111111109</v>
      </c>
      <c r="C47" s="427">
        <v>90.4</v>
      </c>
      <c r="D47" s="427">
        <v>144.26500000000001</v>
      </c>
      <c r="E47" s="427">
        <v>32.328944444444438</v>
      </c>
      <c r="F47" s="427">
        <v>107.89251000000002</v>
      </c>
      <c r="G47" s="427">
        <v>58.028378888888881</v>
      </c>
      <c r="H47" s="574">
        <v>577.0066807666667</v>
      </c>
    </row>
    <row r="48" spans="1:9" ht="15.95" customHeight="1">
      <c r="A48" s="59"/>
      <c r="B48" s="426"/>
      <c r="C48" s="426"/>
      <c r="D48" s="426"/>
      <c r="E48" s="427"/>
      <c r="F48" s="426"/>
      <c r="G48" s="426"/>
      <c r="H48" s="428"/>
    </row>
    <row r="49" spans="1:8" ht="15.95" customHeight="1">
      <c r="A49" s="38" t="s">
        <v>49</v>
      </c>
      <c r="B49" s="61"/>
      <c r="C49" s="61"/>
      <c r="D49" s="61"/>
      <c r="E49" s="61"/>
      <c r="F49" s="61"/>
      <c r="G49" s="61"/>
      <c r="H49" s="61"/>
    </row>
    <row r="50" spans="1:8" ht="15.95" customHeight="1">
      <c r="A50" s="60" t="s">
        <v>146</v>
      </c>
      <c r="G50" s="573"/>
    </row>
    <row r="51" spans="1:8" ht="15.95" customHeight="1">
      <c r="A51" s="854" t="s">
        <v>412</v>
      </c>
    </row>
    <row r="52" spans="1:8" ht="15.95" customHeight="1">
      <c r="A52" s="854" t="s">
        <v>413</v>
      </c>
    </row>
    <row r="53" spans="1:8">
      <c r="A53" s="5"/>
    </row>
  </sheetData>
  <pageMargins left="0.70866141732283472" right="0.70866141732283472" top="0.74803149606299213" bottom="0.74803149606299213" header="0.31496062992125984" footer="0.31496062992125984"/>
  <pageSetup paperSize="9" scale="81" orientation="portrait" r:id="rId1"/>
  <headerFooter>
    <oddHeader>&amp;L&amp;G</oddHead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Normal="100" workbookViewId="0"/>
  </sheetViews>
  <sheetFormatPr defaultRowHeight="15"/>
  <cols>
    <col min="1" max="1" width="5.7109375" style="832" customWidth="1"/>
    <col min="2" max="4" width="10.7109375" style="832" customWidth="1"/>
    <col min="5" max="16384" width="9.140625" style="832"/>
  </cols>
  <sheetData>
    <row r="1" spans="1:4" ht="15.95" customHeight="1"/>
    <row r="2" spans="1:4" ht="15.95" customHeight="1"/>
    <row r="3" spans="1:4" ht="15.95" customHeight="1">
      <c r="A3" s="833" t="s">
        <v>281</v>
      </c>
    </row>
    <row r="4" spans="1:4" ht="15.95" customHeight="1">
      <c r="A4" s="833" t="s">
        <v>217</v>
      </c>
    </row>
    <row r="5" spans="1:4" ht="15.95" customHeight="1"/>
    <row r="6" spans="1:4" ht="27.95" customHeight="1">
      <c r="A6" s="773" t="s">
        <v>6</v>
      </c>
      <c r="B6" s="774" t="s">
        <v>279</v>
      </c>
      <c r="C6" s="774" t="s">
        <v>280</v>
      </c>
      <c r="D6" s="775" t="s">
        <v>28</v>
      </c>
    </row>
    <row r="7" spans="1:4" ht="15.95" customHeight="1">
      <c r="A7" s="834">
        <v>1997</v>
      </c>
      <c r="B7" s="835">
        <v>0.18720000000000001</v>
      </c>
      <c r="C7" s="835">
        <v>10.814466666666666</v>
      </c>
      <c r="D7" s="836">
        <v>11.001666666666667</v>
      </c>
    </row>
    <row r="8" spans="1:4" ht="15.95" customHeight="1">
      <c r="A8" s="837">
        <v>1998</v>
      </c>
      <c r="B8" s="838">
        <v>0.27839999999999998</v>
      </c>
      <c r="C8" s="838">
        <v>10.537433333333334</v>
      </c>
      <c r="D8" s="839">
        <v>10.815833333333334</v>
      </c>
    </row>
    <row r="9" spans="1:4" ht="15.95" customHeight="1">
      <c r="A9" s="834">
        <v>1999</v>
      </c>
      <c r="B9" s="835">
        <v>0.38879999999999998</v>
      </c>
      <c r="C9" s="835">
        <v>9.8195333333333341</v>
      </c>
      <c r="D9" s="836">
        <v>10.208333333333334</v>
      </c>
    </row>
    <row r="10" spans="1:4" ht="15.95" customHeight="1">
      <c r="A10" s="837">
        <v>2000</v>
      </c>
      <c r="B10" s="838">
        <v>0.38400000000000001</v>
      </c>
      <c r="C10" s="838">
        <v>9.9223888888888894</v>
      </c>
      <c r="D10" s="839">
        <v>10.30638888888889</v>
      </c>
    </row>
    <row r="11" spans="1:4" ht="15.95" customHeight="1">
      <c r="A11" s="834">
        <v>2001</v>
      </c>
      <c r="B11" s="835">
        <v>0.72</v>
      </c>
      <c r="C11" s="835">
        <v>10.100555555555555</v>
      </c>
      <c r="D11" s="836">
        <v>10.820555555555556</v>
      </c>
    </row>
    <row r="12" spans="1:4" ht="15.95" customHeight="1">
      <c r="A12" s="837">
        <v>2002</v>
      </c>
      <c r="B12" s="838">
        <v>1.1279999999999999</v>
      </c>
      <c r="C12" s="838">
        <v>10.172000000000001</v>
      </c>
      <c r="D12" s="839">
        <v>11.3</v>
      </c>
    </row>
    <row r="13" spans="1:4" ht="15.95" customHeight="1">
      <c r="A13" s="834">
        <v>2003</v>
      </c>
      <c r="B13" s="835">
        <v>1.4256</v>
      </c>
      <c r="C13" s="835">
        <v>11.414400000000001</v>
      </c>
      <c r="D13" s="836">
        <v>12.84</v>
      </c>
    </row>
    <row r="14" spans="1:4" ht="15.95" customHeight="1">
      <c r="A14" s="837">
        <v>2004</v>
      </c>
      <c r="B14" s="838">
        <v>1.6559999999999999</v>
      </c>
      <c r="C14" s="838">
        <v>10.927055555555555</v>
      </c>
      <c r="D14" s="839">
        <v>12.583055555555555</v>
      </c>
    </row>
    <row r="15" spans="1:4" ht="15.95" customHeight="1">
      <c r="A15" s="834">
        <v>2005</v>
      </c>
      <c r="B15" s="835">
        <v>2.1983999999999999</v>
      </c>
      <c r="C15" s="835">
        <v>11.328266666666668</v>
      </c>
      <c r="D15" s="836">
        <v>13.526666666666667</v>
      </c>
    </row>
    <row r="16" spans="1:4" ht="15.95" customHeight="1">
      <c r="A16" s="837">
        <v>2006</v>
      </c>
      <c r="B16" s="838">
        <v>2.9232</v>
      </c>
      <c r="C16" s="838">
        <v>9.7498555555555555</v>
      </c>
      <c r="D16" s="839">
        <v>12.673055555555555</v>
      </c>
    </row>
    <row r="17" spans="1:4" ht="15.95" customHeight="1">
      <c r="A17" s="834">
        <v>2007</v>
      </c>
      <c r="B17" s="835">
        <v>3.048</v>
      </c>
      <c r="C17" s="835">
        <v>10.850333333333333</v>
      </c>
      <c r="D17" s="836">
        <v>13.898333333333333</v>
      </c>
    </row>
    <row r="18" spans="1:4" ht="15.95" customHeight="1">
      <c r="A18" s="837">
        <v>2008</v>
      </c>
      <c r="B18" s="838">
        <v>3.2639999999999998</v>
      </c>
      <c r="C18" s="838">
        <v>11.031555555555556</v>
      </c>
      <c r="D18" s="839">
        <v>14.295555555555556</v>
      </c>
    </row>
    <row r="19" spans="1:4" ht="15.95" customHeight="1">
      <c r="A19" s="834">
        <v>2009</v>
      </c>
      <c r="B19" s="835">
        <v>3.3359999999999999</v>
      </c>
      <c r="C19" s="835">
        <v>12.854277777777776</v>
      </c>
      <c r="D19" s="836">
        <v>16.190277777777776</v>
      </c>
    </row>
    <row r="20" spans="1:4" ht="15.95" customHeight="1">
      <c r="A20" s="837">
        <v>2010</v>
      </c>
      <c r="B20" s="838">
        <v>3.7679999999999998</v>
      </c>
      <c r="C20" s="838">
        <v>11.51338888888889</v>
      </c>
      <c r="D20" s="839">
        <v>15.281388888888889</v>
      </c>
    </row>
    <row r="21" spans="1:4" ht="15.95" customHeight="1">
      <c r="A21" s="834">
        <v>2011</v>
      </c>
      <c r="B21" s="835">
        <v>2.6</v>
      </c>
      <c r="C21" s="835">
        <v>14.31</v>
      </c>
      <c r="D21" s="836">
        <v>16.91</v>
      </c>
    </row>
    <row r="23" spans="1:4">
      <c r="A23" s="553" t="s">
        <v>419</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zoomScaleNormal="100" workbookViewId="0"/>
  </sheetViews>
  <sheetFormatPr defaultRowHeight="12.75"/>
  <cols>
    <col min="1" max="1" width="5.85546875" style="493" customWidth="1"/>
    <col min="2" max="2" width="20.7109375" style="493" customWidth="1"/>
    <col min="3" max="6" width="15.7109375" style="493" customWidth="1"/>
    <col min="7" max="16384" width="9.140625" style="493"/>
  </cols>
  <sheetData>
    <row r="1" spans="1:8" ht="15.95" customHeight="1"/>
    <row r="2" spans="1:8" ht="15.95" customHeight="1">
      <c r="A2" s="714" t="s">
        <v>283</v>
      </c>
      <c r="B2" s="715"/>
      <c r="C2" s="715"/>
      <c r="D2" s="715"/>
      <c r="E2" s="715"/>
      <c r="F2" s="715"/>
      <c r="G2" s="715"/>
      <c r="H2" s="715"/>
    </row>
    <row r="3" spans="1:8" ht="15.95" customHeight="1">
      <c r="A3" s="724" t="s">
        <v>282</v>
      </c>
      <c r="B3" s="715"/>
      <c r="C3" s="715"/>
      <c r="D3" s="715"/>
      <c r="E3" s="715"/>
      <c r="F3" s="715"/>
      <c r="G3" s="715"/>
      <c r="H3" s="715"/>
    </row>
    <row r="4" spans="1:8" s="527" customFormat="1" ht="15.95" customHeight="1">
      <c r="B4" s="526"/>
      <c r="C4" s="526"/>
      <c r="D4" s="526"/>
      <c r="E4" s="526"/>
      <c r="F4" s="526"/>
      <c r="G4" s="526"/>
      <c r="H4" s="526"/>
    </row>
    <row r="5" spans="1:8" s="494" customFormat="1" ht="15.95" customHeight="1">
      <c r="A5" s="798" t="s">
        <v>6</v>
      </c>
      <c r="B5" s="801" t="s">
        <v>183</v>
      </c>
      <c r="C5" s="801" t="s">
        <v>0</v>
      </c>
      <c r="D5" s="801" t="s">
        <v>180</v>
      </c>
      <c r="E5" s="801" t="s">
        <v>181</v>
      </c>
      <c r="F5" s="801" t="s">
        <v>182</v>
      </c>
      <c r="G5" s="496"/>
    </row>
    <row r="6" spans="1:8" ht="15.95" customHeight="1">
      <c r="A6" s="799">
        <v>1993</v>
      </c>
      <c r="B6" s="802"/>
      <c r="C6" s="802">
        <v>119</v>
      </c>
      <c r="D6" s="802">
        <v>93</v>
      </c>
      <c r="E6" s="802">
        <v>120</v>
      </c>
      <c r="F6" s="802"/>
      <c r="G6" s="495"/>
    </row>
    <row r="7" spans="1:8" ht="15.95" customHeight="1">
      <c r="A7" s="800">
        <v>1994</v>
      </c>
      <c r="B7" s="803">
        <v>143</v>
      </c>
      <c r="C7" s="803">
        <v>109</v>
      </c>
      <c r="D7" s="803">
        <v>85</v>
      </c>
      <c r="E7" s="803">
        <v>104</v>
      </c>
      <c r="F7" s="803"/>
      <c r="G7" s="495"/>
    </row>
    <row r="8" spans="1:8" ht="15.95" customHeight="1">
      <c r="A8" s="799">
        <v>1995</v>
      </c>
      <c r="B8" s="804">
        <v>146</v>
      </c>
      <c r="C8" s="804">
        <v>109</v>
      </c>
      <c r="D8" s="804">
        <v>91</v>
      </c>
      <c r="E8" s="804">
        <v>113</v>
      </c>
      <c r="F8" s="804"/>
      <c r="G8" s="495"/>
    </row>
    <row r="9" spans="1:8" ht="15.95" customHeight="1">
      <c r="A9" s="800">
        <v>1996</v>
      </c>
      <c r="B9" s="803">
        <v>157</v>
      </c>
      <c r="C9" s="803">
        <v>112</v>
      </c>
      <c r="D9" s="803">
        <v>99</v>
      </c>
      <c r="E9" s="803">
        <v>120</v>
      </c>
      <c r="F9" s="803"/>
      <c r="G9" s="495"/>
    </row>
    <row r="10" spans="1:8" ht="15.95" customHeight="1">
      <c r="A10" s="799">
        <v>1997</v>
      </c>
      <c r="B10" s="804">
        <v>152</v>
      </c>
      <c r="C10" s="804">
        <v>113</v>
      </c>
      <c r="D10" s="804">
        <v>94</v>
      </c>
      <c r="E10" s="804">
        <v>109</v>
      </c>
      <c r="F10" s="804"/>
      <c r="G10" s="495"/>
    </row>
    <row r="11" spans="1:8" ht="15.95" customHeight="1">
      <c r="A11" s="800">
        <v>1998</v>
      </c>
      <c r="B11" s="803">
        <v>161</v>
      </c>
      <c r="C11" s="803">
        <v>115</v>
      </c>
      <c r="D11" s="803">
        <v>98</v>
      </c>
      <c r="E11" s="803">
        <v>99</v>
      </c>
      <c r="F11" s="803">
        <v>69</v>
      </c>
      <c r="G11" s="495"/>
    </row>
    <row r="12" spans="1:8" ht="15.95" customHeight="1">
      <c r="A12" s="799">
        <v>1999</v>
      </c>
      <c r="B12" s="804">
        <v>164</v>
      </c>
      <c r="C12" s="804">
        <v>115</v>
      </c>
      <c r="D12" s="804">
        <v>96</v>
      </c>
      <c r="E12" s="804">
        <v>111</v>
      </c>
      <c r="F12" s="804">
        <v>78</v>
      </c>
      <c r="G12" s="495"/>
    </row>
    <row r="13" spans="1:8" ht="15.95" customHeight="1">
      <c r="A13" s="800">
        <v>2000</v>
      </c>
      <c r="B13" s="803">
        <v>168</v>
      </c>
      <c r="C13" s="803">
        <v>112</v>
      </c>
      <c r="D13" s="803">
        <v>89</v>
      </c>
      <c r="E13" s="803">
        <v>108</v>
      </c>
      <c r="F13" s="803">
        <v>69</v>
      </c>
      <c r="G13" s="495"/>
    </row>
    <row r="14" spans="1:8" ht="15.95" customHeight="1">
      <c r="A14" s="799">
        <v>2001</v>
      </c>
      <c r="B14" s="804">
        <v>163</v>
      </c>
      <c r="C14" s="804">
        <v>109</v>
      </c>
      <c r="D14" s="804">
        <v>96</v>
      </c>
      <c r="E14" s="804">
        <v>113</v>
      </c>
      <c r="F14" s="804">
        <v>66</v>
      </c>
      <c r="G14" s="495"/>
    </row>
    <row r="15" spans="1:8" ht="15.95" customHeight="1">
      <c r="A15" s="800">
        <v>2002</v>
      </c>
      <c r="B15" s="803">
        <v>178</v>
      </c>
      <c r="C15" s="803">
        <v>124</v>
      </c>
      <c r="D15" s="803">
        <v>104</v>
      </c>
      <c r="E15" s="803">
        <v>114</v>
      </c>
      <c r="F15" s="803">
        <v>69</v>
      </c>
      <c r="G15" s="495"/>
    </row>
    <row r="16" spans="1:8" ht="15.95" customHeight="1">
      <c r="A16" s="799">
        <v>2003</v>
      </c>
      <c r="B16" s="804">
        <v>196</v>
      </c>
      <c r="C16" s="804">
        <v>126</v>
      </c>
      <c r="D16" s="804">
        <v>109</v>
      </c>
      <c r="E16" s="804">
        <v>116</v>
      </c>
      <c r="F16" s="804">
        <v>71</v>
      </c>
      <c r="G16" s="495"/>
    </row>
    <row r="17" spans="1:7" ht="15.95" customHeight="1">
      <c r="A17" s="800">
        <v>2004</v>
      </c>
      <c r="B17" s="805">
        <v>206</v>
      </c>
      <c r="C17" s="805">
        <v>138</v>
      </c>
      <c r="D17" s="805">
        <v>114</v>
      </c>
      <c r="E17" s="805">
        <v>116</v>
      </c>
      <c r="F17" s="805">
        <v>74</v>
      </c>
      <c r="G17" s="495"/>
    </row>
    <row r="18" spans="1:7" ht="15.95" customHeight="1">
      <c r="A18" s="799">
        <v>2005</v>
      </c>
      <c r="B18" s="804">
        <v>204</v>
      </c>
      <c r="C18" s="804">
        <v>137</v>
      </c>
      <c r="D18" s="804">
        <v>121</v>
      </c>
      <c r="E18" s="804">
        <v>105</v>
      </c>
      <c r="F18" s="804">
        <v>80</v>
      </c>
      <c r="G18" s="495"/>
    </row>
    <row r="19" spans="1:7" ht="15.95" customHeight="1">
      <c r="A19" s="800">
        <v>2006</v>
      </c>
      <c r="B19" s="805">
        <v>211</v>
      </c>
      <c r="C19" s="805">
        <v>146</v>
      </c>
      <c r="D19" s="805">
        <v>128</v>
      </c>
      <c r="E19" s="805">
        <v>116</v>
      </c>
      <c r="F19" s="805">
        <v>78</v>
      </c>
      <c r="G19" s="495"/>
    </row>
    <row r="20" spans="1:7" ht="15.95" customHeight="1">
      <c r="A20" s="799">
        <v>2007</v>
      </c>
      <c r="B20" s="804">
        <v>244</v>
      </c>
      <c r="C20" s="804">
        <v>158</v>
      </c>
      <c r="D20" s="804">
        <v>134</v>
      </c>
      <c r="E20" s="804">
        <v>126</v>
      </c>
      <c r="F20" s="806">
        <v>64</v>
      </c>
      <c r="G20" s="495"/>
    </row>
    <row r="21" spans="1:7" ht="15.95" customHeight="1">
      <c r="A21" s="800">
        <v>2008</v>
      </c>
      <c r="B21" s="803">
        <v>271</v>
      </c>
      <c r="C21" s="803">
        <v>167</v>
      </c>
      <c r="D21" s="803">
        <v>157</v>
      </c>
      <c r="E21" s="803">
        <v>123</v>
      </c>
      <c r="F21" s="803">
        <v>69</v>
      </c>
      <c r="G21" s="495"/>
    </row>
    <row r="22" spans="1:7" ht="15.95" customHeight="1">
      <c r="A22" s="799">
        <v>2009</v>
      </c>
      <c r="B22" s="804">
        <v>298</v>
      </c>
      <c r="C22" s="804">
        <v>181</v>
      </c>
      <c r="D22" s="804">
        <v>170</v>
      </c>
      <c r="E22" s="804">
        <v>149</v>
      </c>
      <c r="F22" s="804">
        <v>78</v>
      </c>
      <c r="G22" s="495"/>
    </row>
    <row r="23" spans="1:7" ht="15.95" customHeight="1">
      <c r="A23" s="800">
        <v>2010</v>
      </c>
      <c r="B23" s="805">
        <v>300</v>
      </c>
      <c r="C23" s="805">
        <v>197</v>
      </c>
      <c r="D23" s="805">
        <v>179</v>
      </c>
      <c r="E23" s="805">
        <v>141</v>
      </c>
      <c r="F23" s="805">
        <v>107</v>
      </c>
      <c r="G23" s="495"/>
    </row>
    <row r="24" spans="1:7" ht="15.95" customHeight="1">
      <c r="A24" s="799">
        <v>2011</v>
      </c>
      <c r="B24" s="804">
        <v>300</v>
      </c>
      <c r="C24" s="804">
        <v>200</v>
      </c>
      <c r="D24" s="804">
        <v>183</v>
      </c>
      <c r="E24" s="804">
        <v>146</v>
      </c>
      <c r="F24" s="804">
        <v>139</v>
      </c>
      <c r="G24" s="495"/>
    </row>
    <row r="25" spans="1:7" ht="15.95" customHeight="1">
      <c r="A25" s="799">
        <v>2012</v>
      </c>
      <c r="B25" s="804">
        <v>292</v>
      </c>
      <c r="C25" s="804">
        <v>189</v>
      </c>
      <c r="D25" s="804">
        <v>185</v>
      </c>
      <c r="E25" s="804">
        <v>140</v>
      </c>
      <c r="F25" s="804">
        <v>107</v>
      </c>
      <c r="G25" s="495"/>
    </row>
    <row r="26" spans="1:7" ht="15.95" customHeight="1"/>
    <row r="27" spans="1:7" ht="15.95" customHeight="1">
      <c r="A27" s="807" t="s">
        <v>359</v>
      </c>
    </row>
  </sheetData>
  <pageMargins left="0.7" right="0.7" top="0.75" bottom="0.75"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Normal="100" workbookViewId="0"/>
  </sheetViews>
  <sheetFormatPr defaultColWidth="8.140625" defaultRowHeight="12.75"/>
  <cols>
    <col min="1" max="1" width="5.7109375" style="234" customWidth="1"/>
    <col min="2" max="2" width="11.7109375" style="248" customWidth="1"/>
    <col min="3" max="3" width="12.7109375" style="248" customWidth="1"/>
    <col min="4" max="6" width="11.7109375" style="248" customWidth="1"/>
    <col min="7" max="16384" width="8.140625" style="220"/>
  </cols>
  <sheetData>
    <row r="1" spans="1:7" ht="15.95" customHeight="1"/>
    <row r="2" spans="1:7" ht="15.95" customHeight="1"/>
    <row r="3" spans="1:7" ht="15.95" customHeight="1">
      <c r="A3" s="808" t="s">
        <v>200</v>
      </c>
      <c r="B3" s="808"/>
      <c r="C3" s="808"/>
      <c r="D3" s="808"/>
      <c r="E3" s="808"/>
      <c r="F3" s="808"/>
      <c r="G3" s="297"/>
    </row>
    <row r="4" spans="1:7" ht="15.95" customHeight="1">
      <c r="A4" s="808"/>
      <c r="B4" s="808"/>
      <c r="C4" s="808"/>
      <c r="D4" s="808"/>
      <c r="E4" s="808"/>
      <c r="F4" s="808"/>
      <c r="G4" s="297"/>
    </row>
    <row r="5" spans="1:7" ht="39" customHeight="1">
      <c r="A5" s="298" t="s">
        <v>6</v>
      </c>
      <c r="B5" s="299" t="s">
        <v>125</v>
      </c>
      <c r="C5" s="299" t="s">
        <v>350</v>
      </c>
      <c r="D5" s="299" t="s">
        <v>126</v>
      </c>
      <c r="E5" s="299" t="s">
        <v>127</v>
      </c>
      <c r="F5" s="300" t="s">
        <v>128</v>
      </c>
    </row>
    <row r="6" spans="1:7" ht="15.95" customHeight="1">
      <c r="A6" s="301">
        <v>1980</v>
      </c>
      <c r="B6" s="302">
        <v>26</v>
      </c>
      <c r="C6" s="302">
        <v>4.5999999999999996</v>
      </c>
      <c r="D6" s="302">
        <v>4.8</v>
      </c>
      <c r="E6" s="302" t="s">
        <v>8</v>
      </c>
      <c r="F6" s="303">
        <v>35.4</v>
      </c>
    </row>
    <row r="7" spans="1:7" ht="15.95" customHeight="1">
      <c r="A7" s="304">
        <v>1981</v>
      </c>
      <c r="B7" s="305">
        <v>25.6</v>
      </c>
      <c r="C7" s="305">
        <v>6.8</v>
      </c>
      <c r="D7" s="305">
        <v>4.0999999999999996</v>
      </c>
      <c r="E7" s="305">
        <v>0.2</v>
      </c>
      <c r="F7" s="306">
        <v>36.700000000000003</v>
      </c>
    </row>
    <row r="8" spans="1:7" ht="15.95" customHeight="1">
      <c r="A8" s="301">
        <v>1982</v>
      </c>
      <c r="B8" s="302">
        <v>22.4</v>
      </c>
      <c r="C8" s="302">
        <v>6.3</v>
      </c>
      <c r="D8" s="302">
        <v>4.0999999999999996</v>
      </c>
      <c r="E8" s="302">
        <v>0.3</v>
      </c>
      <c r="F8" s="303">
        <v>33.099999999999994</v>
      </c>
    </row>
    <row r="9" spans="1:7" ht="15.95" customHeight="1">
      <c r="A9" s="304">
        <v>1983</v>
      </c>
      <c r="B9" s="305">
        <v>25.190580000000001</v>
      </c>
      <c r="C9" s="305">
        <v>6.3499800000000004</v>
      </c>
      <c r="D9" s="305">
        <v>5.1637200000000005</v>
      </c>
      <c r="E9" s="305">
        <v>0.26749000000000001</v>
      </c>
      <c r="F9" s="306">
        <v>36.971769999999999</v>
      </c>
    </row>
    <row r="10" spans="1:7" ht="15.95" customHeight="1">
      <c r="A10" s="301">
        <v>1984</v>
      </c>
      <c r="B10" s="302">
        <v>26.714110000000002</v>
      </c>
      <c r="C10" s="302">
        <v>6.4662800000000002</v>
      </c>
      <c r="D10" s="302">
        <v>5.3498000000000001</v>
      </c>
      <c r="E10" s="302">
        <v>1.7445000000000002</v>
      </c>
      <c r="F10" s="303">
        <v>40.274690000000007</v>
      </c>
    </row>
    <row r="11" spans="1:7" ht="15.95" customHeight="1">
      <c r="A11" s="304">
        <v>1985</v>
      </c>
      <c r="B11" s="305">
        <v>26.609440000000003</v>
      </c>
      <c r="C11" s="305">
        <v>7.0943000000000005</v>
      </c>
      <c r="D11" s="305">
        <v>5.6987000000000005</v>
      </c>
      <c r="E11" s="305">
        <v>1.3723400000000001</v>
      </c>
      <c r="F11" s="306">
        <v>40.774780000000007</v>
      </c>
    </row>
    <row r="12" spans="1:7" ht="15.95" customHeight="1">
      <c r="A12" s="301">
        <v>1986</v>
      </c>
      <c r="B12" s="302">
        <v>26.586179999999999</v>
      </c>
      <c r="C12" s="302">
        <v>6.7337700000000007</v>
      </c>
      <c r="D12" s="302">
        <v>6.0592300000000003</v>
      </c>
      <c r="E12" s="302">
        <v>1.5700500000000002</v>
      </c>
      <c r="F12" s="303">
        <v>40.94923</v>
      </c>
    </row>
    <row r="13" spans="1:7" ht="15.95" customHeight="1">
      <c r="A13" s="304">
        <v>1987</v>
      </c>
      <c r="B13" s="305">
        <v>27.80733</v>
      </c>
      <c r="C13" s="305">
        <v>6.6988799999999999</v>
      </c>
      <c r="D13" s="305">
        <v>6.3150900000000005</v>
      </c>
      <c r="E13" s="305">
        <v>1.0467</v>
      </c>
      <c r="F13" s="306">
        <v>41.868000000000002</v>
      </c>
    </row>
    <row r="14" spans="1:7" ht="15.95" customHeight="1">
      <c r="A14" s="301">
        <v>1988</v>
      </c>
      <c r="B14" s="302">
        <v>28.981960000000004</v>
      </c>
      <c r="C14" s="302">
        <v>7.2571200000000005</v>
      </c>
      <c r="D14" s="302">
        <v>6.3383500000000002</v>
      </c>
      <c r="E14" s="302">
        <v>0.81410000000000005</v>
      </c>
      <c r="F14" s="303">
        <v>43.391530000000003</v>
      </c>
    </row>
    <row r="15" spans="1:7" ht="15.95" customHeight="1">
      <c r="A15" s="304">
        <v>1989</v>
      </c>
      <c r="B15" s="305">
        <v>28.656320000000004</v>
      </c>
      <c r="C15" s="305">
        <v>7.4780899999999999</v>
      </c>
      <c r="D15" s="305">
        <v>6.4662800000000002</v>
      </c>
      <c r="E15" s="305">
        <v>0.72106000000000003</v>
      </c>
      <c r="F15" s="306">
        <v>43.321750000000002</v>
      </c>
    </row>
    <row r="16" spans="1:7" ht="15.95" customHeight="1">
      <c r="A16" s="301">
        <v>1990</v>
      </c>
      <c r="B16" s="302">
        <v>27.365390000000001</v>
      </c>
      <c r="C16" s="302">
        <v>8.2456700000000005</v>
      </c>
      <c r="D16" s="302">
        <v>6.4081299999999999</v>
      </c>
      <c r="E16" s="302">
        <v>0.76758000000000004</v>
      </c>
      <c r="F16" s="303">
        <v>42.786770000000004</v>
      </c>
    </row>
    <row r="17" spans="1:6" ht="15.95" customHeight="1">
      <c r="A17" s="304">
        <v>1991</v>
      </c>
      <c r="B17" s="305">
        <v>28.353940000000001</v>
      </c>
      <c r="C17" s="305">
        <v>8.3619700000000012</v>
      </c>
      <c r="D17" s="305">
        <v>7.0128900000000005</v>
      </c>
      <c r="E17" s="305">
        <v>0.63965000000000005</v>
      </c>
      <c r="F17" s="306">
        <v>44.368450000000003</v>
      </c>
    </row>
    <row r="18" spans="1:6" ht="15.95" customHeight="1">
      <c r="A18" s="301">
        <v>1992</v>
      </c>
      <c r="B18" s="302">
        <v>28.342310000000001</v>
      </c>
      <c r="C18" s="302">
        <v>8.106110000000001</v>
      </c>
      <c r="D18" s="302">
        <v>7.0594100000000006</v>
      </c>
      <c r="E18" s="302">
        <v>0.74432000000000009</v>
      </c>
      <c r="F18" s="303">
        <v>44.25215</v>
      </c>
    </row>
    <row r="19" spans="1:6" ht="15.95" customHeight="1">
      <c r="A19" s="304">
        <v>1993</v>
      </c>
      <c r="B19" s="305">
        <v>29.679760000000002</v>
      </c>
      <c r="C19" s="305">
        <v>8.1526300000000003</v>
      </c>
      <c r="D19" s="305">
        <v>7.2803800000000001</v>
      </c>
      <c r="E19" s="305">
        <v>0.61638999999999999</v>
      </c>
      <c r="F19" s="306">
        <v>45.729160000000007</v>
      </c>
    </row>
    <row r="20" spans="1:6" ht="15.95" customHeight="1">
      <c r="A20" s="301">
        <v>1994</v>
      </c>
      <c r="B20" s="302">
        <v>29.830950000000001</v>
      </c>
      <c r="C20" s="302">
        <v>8.0828500000000005</v>
      </c>
      <c r="D20" s="302">
        <v>8.0363300000000013</v>
      </c>
      <c r="E20" s="302">
        <v>0.63965000000000005</v>
      </c>
      <c r="F20" s="303">
        <v>46.589780000000005</v>
      </c>
    </row>
    <row r="21" spans="1:6" ht="15.95" customHeight="1">
      <c r="A21" s="304">
        <v>1995</v>
      </c>
      <c r="B21" s="305">
        <v>31.377740000000003</v>
      </c>
      <c r="C21" s="305">
        <v>7.6292800000000005</v>
      </c>
      <c r="D21" s="305">
        <v>8.4084900000000005</v>
      </c>
      <c r="E21" s="305">
        <v>1.6514599999999999</v>
      </c>
      <c r="F21" s="306">
        <v>49.066970000000005</v>
      </c>
    </row>
    <row r="22" spans="1:6" ht="15.95" customHeight="1">
      <c r="A22" s="301">
        <v>1996</v>
      </c>
      <c r="B22" s="302">
        <v>30.935800000000004</v>
      </c>
      <c r="C22" s="302">
        <v>6.9431100000000008</v>
      </c>
      <c r="D22" s="302">
        <v>8.8736899999999999</v>
      </c>
      <c r="E22" s="302">
        <v>1.9305800000000002</v>
      </c>
      <c r="F22" s="303">
        <v>48.68318</v>
      </c>
    </row>
    <row r="23" spans="1:6" ht="15.95" customHeight="1">
      <c r="A23" s="304">
        <v>1997</v>
      </c>
      <c r="B23" s="305">
        <v>33.203650000000003</v>
      </c>
      <c r="C23" s="305">
        <v>6.9198500000000003</v>
      </c>
      <c r="D23" s="305">
        <v>9.6994199999999999</v>
      </c>
      <c r="E23" s="305">
        <v>1.69798</v>
      </c>
      <c r="F23" s="306">
        <v>51.520900000000012</v>
      </c>
    </row>
    <row r="24" spans="1:6" ht="15.95" customHeight="1">
      <c r="A24" s="301">
        <v>1998</v>
      </c>
      <c r="B24" s="302">
        <v>33.005940000000002</v>
      </c>
      <c r="C24" s="302">
        <v>6.9198500000000003</v>
      </c>
      <c r="D24" s="302">
        <v>9.8040900000000004</v>
      </c>
      <c r="E24" s="302">
        <v>2.0236200000000002</v>
      </c>
      <c r="F24" s="303">
        <v>51.75350000000001</v>
      </c>
    </row>
    <row r="25" spans="1:6" ht="15.95" customHeight="1">
      <c r="A25" s="304">
        <v>1999</v>
      </c>
      <c r="B25" s="305">
        <v>33.866560000000007</v>
      </c>
      <c r="C25" s="305">
        <v>6.6756200000000012</v>
      </c>
      <c r="D25" s="305">
        <v>9.8040900000000004</v>
      </c>
      <c r="E25" s="305">
        <v>1.8375400000000002</v>
      </c>
      <c r="F25" s="306">
        <v>52.183810000000008</v>
      </c>
    </row>
    <row r="26" spans="1:6" ht="15.95" customHeight="1">
      <c r="A26" s="301">
        <v>2000</v>
      </c>
      <c r="B26" s="302">
        <v>36.785690000000002</v>
      </c>
      <c r="C26" s="302">
        <v>8.5596800000000002</v>
      </c>
      <c r="D26" s="302">
        <v>5.4079500000000005</v>
      </c>
      <c r="E26" s="302">
        <v>0.90714000000000006</v>
      </c>
      <c r="F26" s="303">
        <v>51.66046</v>
      </c>
    </row>
    <row r="27" spans="1:6" ht="15.95" customHeight="1">
      <c r="A27" s="304">
        <v>2001</v>
      </c>
      <c r="B27" s="305">
        <v>34.913260000000001</v>
      </c>
      <c r="C27" s="305">
        <v>7.6990600000000002</v>
      </c>
      <c r="D27" s="305">
        <v>4.3263600000000002</v>
      </c>
      <c r="E27" s="305">
        <v>3.6518200000000003</v>
      </c>
      <c r="F27" s="306">
        <v>50.590500000000006</v>
      </c>
    </row>
    <row r="28" spans="1:6" ht="15.95" customHeight="1">
      <c r="A28" s="301">
        <v>2002</v>
      </c>
      <c r="B28" s="302">
        <v>33.982860000000002</v>
      </c>
      <c r="C28" s="302">
        <v>6.9431100000000008</v>
      </c>
      <c r="D28" s="302">
        <v>4.8846000000000007</v>
      </c>
      <c r="E28" s="302">
        <v>8.1293700000000015</v>
      </c>
      <c r="F28" s="303">
        <v>53.939940000000007</v>
      </c>
    </row>
    <row r="29" spans="1:6" ht="15.95" customHeight="1">
      <c r="A29" s="304">
        <v>2003</v>
      </c>
      <c r="B29" s="305">
        <v>35.285420000000002</v>
      </c>
      <c r="C29" s="305">
        <v>7.4897200000000002</v>
      </c>
      <c r="D29" s="305">
        <v>5.0241600000000002</v>
      </c>
      <c r="E29" s="305">
        <v>7.5</v>
      </c>
      <c r="F29" s="306">
        <v>55.299300000000002</v>
      </c>
    </row>
    <row r="30" spans="1:6" ht="15.95" customHeight="1">
      <c r="A30" s="301">
        <v>2004</v>
      </c>
      <c r="B30" s="302">
        <v>39.5</v>
      </c>
      <c r="C30" s="302">
        <v>7.4</v>
      </c>
      <c r="D30" s="302">
        <v>4.9000000000000004</v>
      </c>
      <c r="E30" s="302">
        <v>3.5820400000000006</v>
      </c>
      <c r="F30" s="303">
        <v>55.382039999999996</v>
      </c>
    </row>
    <row r="31" spans="1:6" ht="15.95" customHeight="1">
      <c r="A31" s="304">
        <v>2005</v>
      </c>
      <c r="B31" s="305">
        <v>38.018470000000001</v>
      </c>
      <c r="C31" s="305">
        <v>7.5362400000000003</v>
      </c>
      <c r="D31" s="305">
        <v>5</v>
      </c>
      <c r="E31" s="305">
        <v>4.68689</v>
      </c>
      <c r="F31" s="306">
        <v>55.241599999999998</v>
      </c>
    </row>
    <row r="32" spans="1:6" ht="15.95" customHeight="1">
      <c r="A32" s="301">
        <v>2006</v>
      </c>
      <c r="B32" s="302">
        <v>38.681380000000004</v>
      </c>
      <c r="C32" s="302">
        <v>8.3387100000000007</v>
      </c>
      <c r="D32" s="302">
        <v>4.7450400000000004</v>
      </c>
      <c r="E32" s="302">
        <v>1.7795922222222142</v>
      </c>
      <c r="F32" s="303">
        <v>53.544722222222219</v>
      </c>
    </row>
    <row r="33" spans="1:6" ht="15.95" customHeight="1">
      <c r="A33" s="304">
        <v>2007</v>
      </c>
      <c r="B33" s="305">
        <v>40.007200000000005</v>
      </c>
      <c r="C33" s="305">
        <v>8.7225000000000001</v>
      </c>
      <c r="D33" s="305">
        <v>4.8613400000000002</v>
      </c>
      <c r="E33" s="305">
        <v>1.1000000000000001</v>
      </c>
      <c r="F33" s="306">
        <v>53.92</v>
      </c>
    </row>
    <row r="34" spans="1:6" ht="15.95" customHeight="1">
      <c r="A34" s="301">
        <v>2008</v>
      </c>
      <c r="B34" s="302">
        <v>37.623050000000006</v>
      </c>
      <c r="C34" s="302">
        <v>9.6529000000000007</v>
      </c>
      <c r="D34" s="302">
        <v>4.4426600000000001</v>
      </c>
      <c r="E34" s="302">
        <v>2.2000000000000002</v>
      </c>
      <c r="F34" s="303">
        <v>52.3</v>
      </c>
    </row>
    <row r="35" spans="1:6" ht="15.95" customHeight="1">
      <c r="A35" s="307">
        <v>2009</v>
      </c>
      <c r="B35" s="308">
        <v>36.700000000000003</v>
      </c>
      <c r="C35" s="308">
        <v>9.5</v>
      </c>
      <c r="D35" s="308">
        <v>4</v>
      </c>
      <c r="E35" s="308">
        <v>2.1</v>
      </c>
      <c r="F35" s="309">
        <v>50.900000000000006</v>
      </c>
    </row>
    <row r="36" spans="1:6" ht="15.95" customHeight="1">
      <c r="A36" s="301">
        <v>2010</v>
      </c>
      <c r="B36" s="302">
        <v>39</v>
      </c>
      <c r="C36" s="302">
        <v>10.199999999999999</v>
      </c>
      <c r="D36" s="302">
        <v>4.2</v>
      </c>
      <c r="E36" s="302">
        <v>0.7</v>
      </c>
      <c r="F36" s="303">
        <v>54.1</v>
      </c>
    </row>
    <row r="37" spans="1:6" ht="15.95" customHeight="1">
      <c r="A37" s="307">
        <v>2011</v>
      </c>
      <c r="B37" s="308">
        <v>36.630000000000003</v>
      </c>
      <c r="C37" s="308">
        <v>9.82</v>
      </c>
      <c r="D37" s="308">
        <v>3.94</v>
      </c>
      <c r="E37" s="308">
        <v>3.75</v>
      </c>
      <c r="F37" s="309">
        <v>54.14</v>
      </c>
    </row>
    <row r="38" spans="1:6" ht="15.95" customHeight="1">
      <c r="A38" s="304"/>
      <c r="B38" s="305"/>
      <c r="C38" s="305"/>
      <c r="D38" s="305"/>
      <c r="E38" s="305"/>
      <c r="F38" s="305"/>
    </row>
    <row r="39" spans="1:6" ht="15.95" customHeight="1">
      <c r="A39" s="234" t="s">
        <v>420</v>
      </c>
      <c r="B39" s="305"/>
      <c r="C39" s="305"/>
      <c r="D39" s="305"/>
      <c r="E39" s="305"/>
      <c r="F39" s="305"/>
    </row>
    <row r="40" spans="1:6" ht="27.95" customHeight="1">
      <c r="A40" s="888" t="s">
        <v>179</v>
      </c>
      <c r="B40" s="885"/>
      <c r="C40" s="885"/>
      <c r="D40" s="885"/>
      <c r="E40" s="885"/>
      <c r="F40" s="885"/>
    </row>
    <row r="41" spans="1:6">
      <c r="A41" s="310"/>
      <c r="B41" s="311"/>
      <c r="C41" s="311"/>
      <c r="D41" s="311"/>
      <c r="E41" s="311"/>
      <c r="F41" s="311"/>
    </row>
    <row r="42" spans="1:6" ht="14.25" customHeight="1">
      <c r="A42" s="220"/>
    </row>
  </sheetData>
  <mergeCells count="1">
    <mergeCell ref="A40:F40"/>
  </mergeCells>
  <pageMargins left="0.70866141732283472" right="0.70866141732283472" top="0.74803149606299213" bottom="0.74803149606299213" header="0.31496062992125984" footer="0.31496062992125984"/>
  <pageSetup paperSize="9" scale="97" orientation="portrait" r:id="rId1"/>
  <headerFooter>
    <oddHeader>&amp;L&amp;G</oddHead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zoomScaleNormal="100" workbookViewId="0"/>
  </sheetViews>
  <sheetFormatPr defaultRowHeight="12.75"/>
  <cols>
    <col min="1" max="1" width="5.7109375" style="62" customWidth="1"/>
    <col min="2" max="4" width="13.7109375" style="44" customWidth="1"/>
    <col min="5" max="16384" width="9.140625" style="5"/>
  </cols>
  <sheetData>
    <row r="1" spans="1:4" ht="15.95" customHeight="1"/>
    <row r="2" spans="1:4" ht="15.95" customHeight="1"/>
    <row r="3" spans="1:4" ht="15.95" customHeight="1">
      <c r="A3" s="750" t="s">
        <v>284</v>
      </c>
      <c r="B3" s="750"/>
      <c r="C3" s="750"/>
      <c r="D3" s="750"/>
    </row>
    <row r="4" spans="1:4" ht="15.95" customHeight="1"/>
    <row r="5" spans="1:4" ht="38.25">
      <c r="A5" s="312" t="s">
        <v>6</v>
      </c>
      <c r="B5" s="313" t="s">
        <v>129</v>
      </c>
      <c r="C5" s="313" t="s">
        <v>130</v>
      </c>
      <c r="D5" s="313" t="s">
        <v>131</v>
      </c>
    </row>
    <row r="6" spans="1:4" ht="15.95" customHeight="1">
      <c r="A6" s="314">
        <v>1997</v>
      </c>
      <c r="B6" s="315">
        <v>0.18720000000000001</v>
      </c>
      <c r="C6" s="315">
        <v>2.1830064</v>
      </c>
      <c r="D6" s="315">
        <v>0.26857439999999999</v>
      </c>
    </row>
    <row r="7" spans="1:4" ht="15.95" customHeight="1">
      <c r="A7" s="316">
        <v>1998</v>
      </c>
      <c r="B7" s="317">
        <v>0.27839999999999998</v>
      </c>
      <c r="C7" s="317">
        <v>2.2959263999999999</v>
      </c>
      <c r="D7" s="317">
        <v>0.33357599999999998</v>
      </c>
    </row>
    <row r="8" spans="1:4" ht="15.95" customHeight="1">
      <c r="A8" s="314">
        <v>1999</v>
      </c>
      <c r="B8" s="315">
        <v>0.38879999999999998</v>
      </c>
      <c r="C8" s="315">
        <v>2.6383103999999999</v>
      </c>
      <c r="D8" s="315">
        <v>0.43350720000000004</v>
      </c>
    </row>
    <row r="9" spans="1:4" ht="15.95" customHeight="1">
      <c r="A9" s="316">
        <v>2000</v>
      </c>
      <c r="B9" s="317">
        <v>0.38400000000000001</v>
      </c>
      <c r="C9" s="317">
        <v>2.9089536000000003</v>
      </c>
      <c r="D9" s="317">
        <v>0.6592271999999999</v>
      </c>
    </row>
    <row r="10" spans="1:4" ht="15.95" customHeight="1">
      <c r="A10" s="314">
        <v>2001</v>
      </c>
      <c r="B10" s="315">
        <v>0.72</v>
      </c>
      <c r="C10" s="315">
        <v>3.6301584</v>
      </c>
      <c r="D10" s="315">
        <v>0.59630399999999995</v>
      </c>
    </row>
    <row r="11" spans="1:4" ht="15.95" customHeight="1">
      <c r="A11" s="316">
        <v>2002</v>
      </c>
      <c r="B11" s="317">
        <v>1.1279999999999999</v>
      </c>
      <c r="C11" s="317">
        <v>3.2032224</v>
      </c>
      <c r="D11" s="317">
        <v>0.65205119999999994</v>
      </c>
    </row>
    <row r="12" spans="1:4" ht="15.95" customHeight="1">
      <c r="A12" s="314">
        <v>2003</v>
      </c>
      <c r="B12" s="315">
        <v>1.4256</v>
      </c>
      <c r="C12" s="315">
        <v>3.9924095999999998</v>
      </c>
      <c r="D12" s="315">
        <v>1.2466175999999998</v>
      </c>
    </row>
    <row r="13" spans="1:4" ht="15.95" customHeight="1">
      <c r="A13" s="316">
        <v>2004</v>
      </c>
      <c r="B13" s="317">
        <v>1.6559999999999999</v>
      </c>
      <c r="C13" s="317">
        <v>4.2792575999999993</v>
      </c>
      <c r="D13" s="317">
        <v>1.5422783999999998</v>
      </c>
    </row>
    <row r="14" spans="1:4" ht="15.95" customHeight="1">
      <c r="A14" s="314">
        <v>2005</v>
      </c>
      <c r="B14" s="315">
        <v>2.1983999999999999</v>
      </c>
      <c r="C14" s="315">
        <v>4.8719999999999999</v>
      </c>
      <c r="D14" s="315">
        <v>0.89326559999999999</v>
      </c>
    </row>
    <row r="15" spans="1:4" ht="15.95" customHeight="1">
      <c r="A15" s="316">
        <v>2006</v>
      </c>
      <c r="B15" s="317">
        <v>2.9232</v>
      </c>
      <c r="C15" s="317">
        <v>5.1360000000000001</v>
      </c>
      <c r="D15" s="317">
        <v>1.0624175999999999</v>
      </c>
    </row>
    <row r="16" spans="1:4" ht="15.95" customHeight="1">
      <c r="A16" s="314">
        <v>2007</v>
      </c>
      <c r="B16" s="315">
        <v>3.048</v>
      </c>
      <c r="C16" s="315">
        <v>5.1840000000000002</v>
      </c>
      <c r="D16" s="315">
        <v>1.459104</v>
      </c>
    </row>
    <row r="17" spans="1:4" ht="15.95" customHeight="1">
      <c r="A17" s="316">
        <v>2008</v>
      </c>
      <c r="B17" s="317">
        <v>3.2639999999999998</v>
      </c>
      <c r="C17" s="317">
        <v>5.6159999999999997</v>
      </c>
      <c r="D17" s="317">
        <v>1.3000223999999998</v>
      </c>
    </row>
    <row r="18" spans="1:4" ht="15.95" customHeight="1">
      <c r="A18" s="314">
        <v>2009</v>
      </c>
      <c r="B18" s="315">
        <v>3.3359999999999999</v>
      </c>
      <c r="C18" s="315">
        <v>5.8704000000000001</v>
      </c>
      <c r="D18" s="315">
        <v>1.6424496</v>
      </c>
    </row>
    <row r="19" spans="1:4" ht="15.95" customHeight="1">
      <c r="A19" s="318">
        <v>2010</v>
      </c>
      <c r="B19" s="319">
        <v>3.7679999999999998</v>
      </c>
      <c r="C19" s="319">
        <v>7.1760000000000002</v>
      </c>
      <c r="D19" s="319">
        <v>3.0259999999999998</v>
      </c>
    </row>
    <row r="20" spans="1:4" ht="15.95" customHeight="1">
      <c r="A20" s="729">
        <v>2011</v>
      </c>
      <c r="B20" s="725">
        <v>2.6</v>
      </c>
      <c r="C20" s="725">
        <v>6.3</v>
      </c>
      <c r="D20" s="725">
        <v>2.6</v>
      </c>
    </row>
    <row r="21" spans="1:4" ht="15.95" customHeight="1">
      <c r="A21" s="87">
        <v>2012</v>
      </c>
      <c r="B21" s="44">
        <v>2.5</v>
      </c>
      <c r="C21" s="44">
        <v>5.6</v>
      </c>
      <c r="D21" s="44">
        <v>1.7</v>
      </c>
    </row>
    <row r="22" spans="1:4" ht="15.95" customHeight="1">
      <c r="A22" s="589"/>
    </row>
    <row r="23" spans="1:4" ht="15.95" customHeight="1">
      <c r="A23" s="62" t="s">
        <v>421</v>
      </c>
    </row>
  </sheetData>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workbookViewId="0"/>
  </sheetViews>
  <sheetFormatPr defaultRowHeight="12.75"/>
  <cols>
    <col min="1" max="1" width="32.7109375" style="324" customWidth="1"/>
    <col min="2" max="2" width="16.7109375" style="325" customWidth="1"/>
    <col min="3" max="3" width="12.42578125" style="325" customWidth="1"/>
    <col min="4" max="4" width="12.7109375" style="325" customWidth="1"/>
    <col min="5" max="5" width="8.85546875" style="325" customWidth="1"/>
    <col min="6" max="6" width="8.42578125" style="325" customWidth="1"/>
    <col min="7" max="16384" width="9.140625" style="174"/>
  </cols>
  <sheetData>
    <row r="1" spans="1:6" ht="15.95" customHeight="1"/>
    <row r="2" spans="1:6" ht="15.95" customHeight="1"/>
    <row r="3" spans="1:6" ht="15.95" customHeight="1">
      <c r="A3" s="412" t="s">
        <v>285</v>
      </c>
      <c r="B3" s="324"/>
      <c r="F3" s="323"/>
    </row>
    <row r="4" spans="1:6" ht="15.95" customHeight="1">
      <c r="A4" s="412" t="s">
        <v>290</v>
      </c>
      <c r="B4" s="324"/>
      <c r="F4" s="323"/>
    </row>
    <row r="5" spans="1:6" ht="15.95" customHeight="1">
      <c r="A5" s="412"/>
      <c r="B5" s="324"/>
      <c r="F5" s="323"/>
    </row>
    <row r="6" spans="1:6" ht="15.95" customHeight="1">
      <c r="A6" s="175" t="s">
        <v>164</v>
      </c>
      <c r="B6" s="322" t="s">
        <v>184</v>
      </c>
      <c r="F6" s="323"/>
    </row>
    <row r="7" spans="1:6" ht="15.95" customHeight="1">
      <c r="A7" s="482" t="s">
        <v>286</v>
      </c>
      <c r="B7" s="485">
        <v>64536</v>
      </c>
      <c r="F7" s="323"/>
    </row>
    <row r="8" spans="1:6" ht="15.95" customHeight="1">
      <c r="A8" s="810" t="s">
        <v>287</v>
      </c>
      <c r="B8" s="486">
        <v>35202</v>
      </c>
    </row>
    <row r="9" spans="1:6" ht="15.95" customHeight="1">
      <c r="A9" s="482" t="s">
        <v>288</v>
      </c>
      <c r="B9" s="485">
        <v>31475</v>
      </c>
    </row>
    <row r="10" spans="1:6" ht="15.95" customHeight="1" thickBot="1">
      <c r="A10" s="483" t="s">
        <v>289</v>
      </c>
      <c r="B10" s="486">
        <v>15236</v>
      </c>
    </row>
    <row r="11" spans="1:6" ht="15.95" customHeight="1" thickBot="1">
      <c r="A11" s="484" t="s">
        <v>170</v>
      </c>
      <c r="B11" s="487">
        <v>146449</v>
      </c>
    </row>
    <row r="12" spans="1:6" ht="15.95" customHeight="1">
      <c r="A12" s="410"/>
      <c r="B12" s="411"/>
    </row>
    <row r="13" spans="1:6" ht="15.95" customHeight="1">
      <c r="A13" s="324" t="s">
        <v>360</v>
      </c>
      <c r="B13" s="411"/>
    </row>
    <row r="14" spans="1:6" ht="15.95" customHeight="1">
      <c r="A14" s="413"/>
      <c r="B14" s="411"/>
    </row>
    <row r="15" spans="1:6" ht="15.75" customHeight="1">
      <c r="A15" s="174"/>
      <c r="B15" s="174"/>
      <c r="C15" s="174"/>
      <c r="D15" s="174"/>
      <c r="E15" s="174"/>
      <c r="F15" s="174"/>
    </row>
    <row r="16" spans="1:6">
      <c r="A16" s="174"/>
      <c r="B16" s="174"/>
      <c r="C16" s="174"/>
      <c r="D16" s="174"/>
      <c r="E16" s="174"/>
      <c r="F16" s="174"/>
    </row>
    <row r="17" spans="1:6">
      <c r="A17" s="174"/>
      <c r="B17" s="174"/>
      <c r="C17" s="174"/>
      <c r="D17" s="174"/>
      <c r="E17" s="174"/>
      <c r="F17" s="174"/>
    </row>
    <row r="18" spans="1:6">
      <c r="A18" s="174"/>
      <c r="B18" s="174"/>
      <c r="C18" s="174"/>
      <c r="D18" s="174"/>
      <c r="E18" s="174"/>
      <c r="F18" s="174"/>
    </row>
    <row r="19" spans="1:6">
      <c r="A19" s="174"/>
      <c r="B19" s="174"/>
      <c r="C19" s="174"/>
      <c r="D19" s="174"/>
      <c r="E19" s="174"/>
      <c r="F19" s="174"/>
    </row>
    <row r="20" spans="1:6">
      <c r="A20" s="174"/>
      <c r="B20" s="174"/>
      <c r="C20" s="174"/>
      <c r="D20" s="174"/>
      <c r="E20" s="174"/>
      <c r="F20" s="174"/>
    </row>
    <row r="21" spans="1:6">
      <c r="A21" s="174"/>
      <c r="B21" s="174"/>
      <c r="C21" s="174"/>
      <c r="D21" s="174"/>
      <c r="E21" s="174"/>
      <c r="F21" s="174"/>
    </row>
    <row r="22" spans="1:6">
      <c r="A22" s="174"/>
      <c r="B22" s="174"/>
      <c r="C22" s="174"/>
      <c r="D22" s="174"/>
      <c r="E22" s="174"/>
      <c r="F22" s="174"/>
    </row>
    <row r="23" spans="1:6">
      <c r="A23" s="174"/>
      <c r="B23" s="174"/>
      <c r="C23" s="174"/>
      <c r="D23" s="174"/>
      <c r="E23" s="174"/>
      <c r="F23" s="174"/>
    </row>
    <row r="24" spans="1:6">
      <c r="A24" s="174"/>
      <c r="B24" s="174"/>
      <c r="C24" s="174"/>
      <c r="D24" s="174"/>
      <c r="E24" s="174"/>
      <c r="F24" s="174"/>
    </row>
    <row r="25" spans="1:6">
      <c r="A25" s="174"/>
      <c r="B25" s="174"/>
      <c r="C25" s="174"/>
      <c r="D25" s="174"/>
      <c r="E25" s="174"/>
      <c r="F25" s="174"/>
    </row>
    <row r="26" spans="1:6">
      <c r="A26" s="174"/>
      <c r="B26" s="174"/>
      <c r="C26" s="174"/>
      <c r="D26" s="174"/>
      <c r="E26" s="174"/>
      <c r="F26" s="174"/>
    </row>
    <row r="27" spans="1:6">
      <c r="A27" s="174"/>
      <c r="B27" s="174"/>
      <c r="C27" s="174"/>
      <c r="D27" s="174"/>
      <c r="E27" s="174"/>
      <c r="F27" s="174"/>
    </row>
    <row r="28" spans="1:6">
      <c r="A28" s="174"/>
      <c r="B28" s="174"/>
      <c r="C28" s="174"/>
      <c r="D28" s="174"/>
      <c r="E28" s="174"/>
      <c r="F28" s="174"/>
    </row>
    <row r="29" spans="1:6">
      <c r="A29" s="174"/>
      <c r="B29" s="174"/>
      <c r="C29" s="174"/>
      <c r="D29" s="174"/>
      <c r="E29" s="174"/>
      <c r="F29" s="174"/>
    </row>
    <row r="30" spans="1:6">
      <c r="A30" s="174"/>
      <c r="B30" s="174"/>
      <c r="C30" s="174"/>
      <c r="D30" s="174"/>
      <c r="E30" s="174"/>
      <c r="F30" s="174"/>
    </row>
    <row r="31" spans="1:6">
      <c r="A31" s="174"/>
      <c r="B31" s="174"/>
      <c r="C31" s="174"/>
      <c r="D31" s="174"/>
      <c r="E31" s="174"/>
      <c r="F31" s="174"/>
    </row>
    <row r="32" spans="1:6">
      <c r="A32" s="174"/>
      <c r="B32" s="174"/>
      <c r="C32" s="174"/>
      <c r="D32" s="174"/>
      <c r="E32" s="174"/>
      <c r="F32" s="174"/>
    </row>
    <row r="33" spans="1:6">
      <c r="A33" s="174"/>
      <c r="B33" s="174"/>
      <c r="C33" s="174"/>
      <c r="D33" s="174"/>
      <c r="E33" s="174"/>
      <c r="F33" s="174"/>
    </row>
    <row r="34" spans="1:6">
      <c r="A34" s="174"/>
      <c r="B34" s="174"/>
      <c r="C34" s="174"/>
      <c r="D34" s="174"/>
      <c r="E34" s="174"/>
      <c r="F34" s="174"/>
    </row>
    <row r="35" spans="1:6">
      <c r="A35" s="174"/>
      <c r="B35" s="174"/>
      <c r="C35" s="174"/>
      <c r="D35" s="174"/>
      <c r="E35" s="174"/>
      <c r="F35" s="174"/>
    </row>
    <row r="36" spans="1:6">
      <c r="A36" s="174"/>
      <c r="B36" s="174"/>
      <c r="C36" s="174"/>
      <c r="D36" s="174"/>
      <c r="E36" s="174"/>
      <c r="F36" s="174"/>
    </row>
    <row r="37" spans="1:6">
      <c r="A37" s="174"/>
      <c r="B37" s="174"/>
      <c r="C37" s="174"/>
      <c r="D37" s="174"/>
      <c r="E37" s="174"/>
      <c r="F37" s="174"/>
    </row>
    <row r="38" spans="1:6">
      <c r="A38" s="174"/>
      <c r="B38" s="174"/>
      <c r="C38" s="174"/>
      <c r="D38" s="174"/>
      <c r="E38" s="174"/>
      <c r="F38" s="174"/>
    </row>
    <row r="39" spans="1:6">
      <c r="A39" s="174"/>
      <c r="B39" s="174"/>
      <c r="C39" s="174"/>
      <c r="D39" s="174"/>
      <c r="E39" s="174"/>
      <c r="F39" s="174"/>
    </row>
    <row r="40" spans="1:6">
      <c r="A40" s="174"/>
      <c r="B40" s="174"/>
      <c r="C40" s="174"/>
      <c r="D40" s="174"/>
      <c r="E40" s="174"/>
      <c r="F40" s="174"/>
    </row>
    <row r="41" spans="1:6">
      <c r="A41" s="174"/>
      <c r="B41" s="174"/>
      <c r="C41" s="174"/>
      <c r="D41" s="174"/>
      <c r="E41" s="174"/>
      <c r="F41" s="174"/>
    </row>
    <row r="42" spans="1:6">
      <c r="A42" s="174"/>
      <c r="B42" s="174"/>
      <c r="C42" s="174"/>
      <c r="D42" s="174"/>
      <c r="E42" s="174"/>
      <c r="F42" s="174"/>
    </row>
    <row r="43" spans="1:6">
      <c r="A43" s="174"/>
      <c r="B43" s="174"/>
      <c r="C43" s="174"/>
      <c r="D43" s="174"/>
      <c r="E43" s="174"/>
      <c r="F43" s="174"/>
    </row>
    <row r="44" spans="1:6">
      <c r="A44" s="174"/>
      <c r="B44" s="174"/>
      <c r="C44" s="174"/>
      <c r="D44" s="174"/>
      <c r="E44" s="174"/>
      <c r="F44" s="174"/>
    </row>
    <row r="45" spans="1:6">
      <c r="A45" s="174"/>
      <c r="B45" s="174"/>
      <c r="C45" s="174"/>
      <c r="D45" s="174"/>
      <c r="E45" s="174"/>
      <c r="F45" s="174"/>
    </row>
    <row r="46" spans="1:6">
      <c r="A46" s="174"/>
      <c r="B46" s="174"/>
      <c r="C46" s="174"/>
      <c r="D46" s="174"/>
      <c r="E46" s="174"/>
      <c r="F46" s="174"/>
    </row>
    <row r="47" spans="1:6">
      <c r="A47" s="174"/>
      <c r="B47" s="174"/>
      <c r="C47" s="174"/>
      <c r="D47" s="174"/>
      <c r="E47" s="174"/>
      <c r="F47" s="174"/>
    </row>
    <row r="48" spans="1:6">
      <c r="A48" s="174"/>
      <c r="B48" s="174"/>
      <c r="C48" s="174"/>
      <c r="D48" s="174"/>
      <c r="E48" s="174"/>
      <c r="F48" s="174"/>
    </row>
    <row r="49" spans="1:6">
      <c r="A49" s="174"/>
      <c r="B49" s="174"/>
      <c r="C49" s="174"/>
      <c r="D49" s="174"/>
      <c r="E49" s="174"/>
      <c r="F49" s="174"/>
    </row>
    <row r="50" spans="1:6">
      <c r="A50" s="174"/>
      <c r="B50" s="174"/>
      <c r="C50" s="174"/>
      <c r="D50" s="174"/>
      <c r="E50" s="174"/>
      <c r="F50" s="174"/>
    </row>
    <row r="51" spans="1:6">
      <c r="A51" s="174"/>
      <c r="B51" s="174"/>
      <c r="C51" s="174"/>
      <c r="D51" s="174"/>
      <c r="E51" s="174"/>
      <c r="F51" s="174"/>
    </row>
    <row r="52" spans="1:6">
      <c r="A52" s="174"/>
      <c r="B52" s="174"/>
      <c r="C52" s="174"/>
      <c r="D52" s="174"/>
      <c r="E52" s="174"/>
      <c r="F52" s="174"/>
    </row>
    <row r="53" spans="1:6">
      <c r="A53" s="174"/>
      <c r="B53" s="174"/>
      <c r="C53" s="174"/>
      <c r="D53" s="174"/>
      <c r="E53" s="174"/>
      <c r="F53" s="174"/>
    </row>
    <row r="54" spans="1:6">
      <c r="A54" s="174"/>
      <c r="B54" s="174"/>
      <c r="C54" s="174"/>
      <c r="D54" s="174"/>
      <c r="E54" s="174"/>
      <c r="F54" s="174"/>
    </row>
    <row r="55" spans="1:6">
      <c r="A55" s="174"/>
      <c r="B55" s="174"/>
      <c r="C55" s="174"/>
      <c r="D55" s="174"/>
      <c r="E55" s="174"/>
      <c r="F55" s="174"/>
    </row>
    <row r="56" spans="1:6">
      <c r="A56" s="174"/>
      <c r="B56" s="174"/>
      <c r="C56" s="174"/>
      <c r="D56" s="174"/>
      <c r="E56" s="174"/>
      <c r="F56" s="174"/>
    </row>
    <row r="57" spans="1:6">
      <c r="A57" s="174"/>
      <c r="B57" s="174"/>
      <c r="C57" s="174"/>
      <c r="D57" s="174"/>
      <c r="E57" s="174"/>
      <c r="F57" s="174"/>
    </row>
    <row r="58" spans="1:6">
      <c r="A58" s="174"/>
      <c r="B58" s="174"/>
      <c r="C58" s="174"/>
      <c r="D58" s="174"/>
      <c r="E58" s="174"/>
      <c r="F58" s="174"/>
    </row>
    <row r="59" spans="1:6">
      <c r="A59" s="174"/>
      <c r="B59" s="174"/>
      <c r="C59" s="174"/>
      <c r="D59" s="174"/>
      <c r="E59" s="174"/>
      <c r="F59" s="174"/>
    </row>
    <row r="60" spans="1:6">
      <c r="A60" s="174"/>
      <c r="B60" s="174"/>
      <c r="C60" s="174"/>
      <c r="D60" s="174"/>
      <c r="E60" s="174"/>
      <c r="F60" s="174"/>
    </row>
    <row r="61" spans="1:6">
      <c r="A61" s="174"/>
      <c r="B61" s="174"/>
      <c r="C61" s="174"/>
      <c r="D61" s="174"/>
      <c r="E61" s="174"/>
      <c r="F61" s="174"/>
    </row>
    <row r="62" spans="1:6">
      <c r="A62" s="174"/>
      <c r="B62" s="174"/>
      <c r="C62" s="174"/>
      <c r="D62" s="174"/>
      <c r="E62" s="174"/>
      <c r="F62" s="174"/>
    </row>
    <row r="63" spans="1:6">
      <c r="A63" s="174"/>
      <c r="B63" s="174"/>
      <c r="C63" s="174"/>
      <c r="D63" s="174"/>
      <c r="E63" s="174"/>
      <c r="F63" s="174"/>
    </row>
    <row r="64" spans="1:6">
      <c r="A64" s="174"/>
      <c r="B64" s="174"/>
      <c r="C64" s="174"/>
      <c r="D64" s="174"/>
      <c r="E64" s="174"/>
      <c r="F64" s="174"/>
    </row>
    <row r="65" spans="1:6">
      <c r="A65" s="174"/>
      <c r="B65" s="174"/>
      <c r="C65" s="174"/>
      <c r="D65" s="174"/>
      <c r="E65" s="174"/>
      <c r="F65" s="174"/>
    </row>
    <row r="66" spans="1:6">
      <c r="A66" s="174"/>
      <c r="B66" s="174"/>
      <c r="C66" s="174"/>
      <c r="D66" s="174"/>
      <c r="E66" s="174"/>
      <c r="F66" s="174"/>
    </row>
    <row r="67" spans="1:6">
      <c r="A67" s="174"/>
      <c r="B67" s="174"/>
      <c r="C67" s="174"/>
      <c r="D67" s="174"/>
      <c r="E67" s="174"/>
      <c r="F67" s="174"/>
    </row>
    <row r="68" spans="1:6">
      <c r="A68" s="174"/>
      <c r="B68" s="174"/>
      <c r="C68" s="174"/>
      <c r="D68" s="174"/>
      <c r="E68" s="174"/>
      <c r="F68" s="174"/>
    </row>
    <row r="69" spans="1:6">
      <c r="A69" s="174"/>
      <c r="B69" s="174"/>
      <c r="C69" s="174"/>
      <c r="D69" s="174"/>
      <c r="E69" s="174"/>
      <c r="F69" s="174"/>
    </row>
    <row r="70" spans="1:6">
      <c r="A70" s="174"/>
      <c r="B70" s="174"/>
      <c r="C70" s="174"/>
      <c r="D70" s="174"/>
      <c r="E70" s="174"/>
      <c r="F70" s="174"/>
    </row>
    <row r="71" spans="1:6">
      <c r="A71" s="174"/>
      <c r="B71" s="174"/>
      <c r="C71" s="174"/>
      <c r="D71" s="174"/>
      <c r="E71" s="174"/>
      <c r="F71" s="174"/>
    </row>
    <row r="72" spans="1:6">
      <c r="A72" s="174"/>
      <c r="B72" s="174"/>
      <c r="C72" s="174"/>
      <c r="D72" s="174"/>
      <c r="E72" s="174"/>
      <c r="F72" s="174"/>
    </row>
    <row r="73" spans="1:6">
      <c r="A73" s="174"/>
      <c r="B73" s="174"/>
      <c r="C73" s="174"/>
      <c r="D73" s="174"/>
      <c r="E73" s="174"/>
      <c r="F73" s="174"/>
    </row>
    <row r="74" spans="1:6">
      <c r="A74" s="174"/>
      <c r="B74" s="174"/>
      <c r="C74" s="174"/>
      <c r="D74" s="174"/>
      <c r="E74" s="174"/>
      <c r="F74" s="174"/>
    </row>
    <row r="75" spans="1:6">
      <c r="A75" s="174"/>
      <c r="B75" s="174"/>
      <c r="C75" s="174"/>
      <c r="D75" s="174"/>
      <c r="E75" s="174"/>
      <c r="F75" s="174"/>
    </row>
    <row r="76" spans="1:6">
      <c r="A76" s="174"/>
      <c r="B76" s="174"/>
      <c r="C76" s="174"/>
      <c r="D76" s="174"/>
      <c r="E76" s="174"/>
      <c r="F76" s="174"/>
    </row>
    <row r="77" spans="1:6">
      <c r="A77" s="174"/>
      <c r="B77" s="174"/>
      <c r="C77" s="174"/>
      <c r="D77" s="174"/>
      <c r="E77" s="174"/>
      <c r="F77" s="174"/>
    </row>
    <row r="78" spans="1:6">
      <c r="A78" s="174"/>
      <c r="B78" s="174"/>
      <c r="C78" s="174"/>
      <c r="D78" s="174"/>
      <c r="E78" s="174"/>
      <c r="F78" s="174"/>
    </row>
    <row r="79" spans="1:6">
      <c r="A79" s="174"/>
      <c r="B79" s="174"/>
      <c r="C79" s="174"/>
      <c r="D79" s="174"/>
      <c r="E79" s="174"/>
      <c r="F79" s="174"/>
    </row>
    <row r="80" spans="1:6">
      <c r="A80" s="174"/>
      <c r="B80" s="174"/>
      <c r="C80" s="174"/>
      <c r="D80" s="174"/>
      <c r="E80" s="174"/>
      <c r="F80" s="174"/>
    </row>
    <row r="81" spans="1:6">
      <c r="A81" s="174"/>
      <c r="B81" s="174"/>
      <c r="C81" s="174"/>
      <c r="D81" s="174"/>
      <c r="E81" s="174"/>
      <c r="F81" s="174"/>
    </row>
    <row r="82" spans="1:6">
      <c r="A82" s="174"/>
      <c r="B82" s="174"/>
      <c r="C82" s="174"/>
      <c r="D82" s="174"/>
      <c r="E82" s="174"/>
      <c r="F82" s="174"/>
    </row>
    <row r="83" spans="1:6">
      <c r="A83" s="174"/>
      <c r="B83" s="174"/>
      <c r="C83" s="174"/>
      <c r="D83" s="174"/>
      <c r="E83" s="174"/>
      <c r="F83" s="174"/>
    </row>
    <row r="84" spans="1:6">
      <c r="A84" s="174"/>
      <c r="B84" s="174"/>
      <c r="C84" s="174"/>
      <c r="D84" s="174"/>
      <c r="E84" s="174"/>
      <c r="F84" s="174"/>
    </row>
    <row r="85" spans="1:6">
      <c r="A85" s="174"/>
      <c r="B85" s="174"/>
      <c r="C85" s="174"/>
      <c r="D85" s="174"/>
      <c r="E85" s="174"/>
      <c r="F85" s="174"/>
    </row>
    <row r="86" spans="1:6">
      <c r="A86" s="174"/>
      <c r="B86" s="174"/>
      <c r="C86" s="174"/>
      <c r="D86" s="174"/>
      <c r="E86" s="174"/>
      <c r="F86" s="174"/>
    </row>
    <row r="87" spans="1:6">
      <c r="A87" s="174"/>
      <c r="B87" s="174"/>
      <c r="C87" s="174"/>
      <c r="D87" s="174"/>
      <c r="E87" s="174"/>
      <c r="F87" s="174"/>
    </row>
    <row r="88" spans="1:6">
      <c r="A88" s="174"/>
      <c r="B88" s="174"/>
      <c r="C88" s="174"/>
      <c r="D88" s="174"/>
      <c r="E88" s="174"/>
      <c r="F88" s="174"/>
    </row>
    <row r="89" spans="1:6">
      <c r="A89" s="174"/>
      <c r="B89" s="174"/>
      <c r="C89" s="174"/>
      <c r="D89" s="174"/>
      <c r="E89" s="174"/>
      <c r="F89" s="174"/>
    </row>
    <row r="90" spans="1:6">
      <c r="A90" s="174"/>
      <c r="B90" s="174"/>
      <c r="C90" s="174"/>
      <c r="D90" s="174"/>
      <c r="E90" s="174"/>
      <c r="F90" s="174"/>
    </row>
    <row r="91" spans="1:6">
      <c r="A91" s="174"/>
      <c r="B91" s="174"/>
      <c r="C91" s="174"/>
      <c r="D91" s="174"/>
      <c r="E91" s="174"/>
      <c r="F91" s="174"/>
    </row>
    <row r="92" spans="1:6">
      <c r="A92" s="174"/>
      <c r="B92" s="174"/>
      <c r="C92" s="174"/>
      <c r="D92" s="174"/>
      <c r="E92" s="174"/>
      <c r="F92" s="174"/>
    </row>
    <row r="93" spans="1:6">
      <c r="A93" s="174"/>
      <c r="B93" s="174"/>
      <c r="C93" s="174"/>
      <c r="D93" s="174"/>
      <c r="E93" s="174"/>
      <c r="F93" s="174"/>
    </row>
    <row r="94" spans="1:6">
      <c r="A94" s="174"/>
      <c r="B94" s="174"/>
      <c r="C94" s="174"/>
      <c r="D94" s="174"/>
      <c r="E94" s="174"/>
      <c r="F94" s="174"/>
    </row>
    <row r="95" spans="1:6">
      <c r="A95" s="174"/>
      <c r="B95" s="174"/>
      <c r="C95" s="174"/>
      <c r="D95" s="174"/>
      <c r="E95" s="174"/>
      <c r="F95" s="174"/>
    </row>
    <row r="96" spans="1:6">
      <c r="A96" s="174"/>
      <c r="B96" s="174"/>
      <c r="C96" s="174"/>
      <c r="D96" s="174"/>
      <c r="E96" s="174"/>
      <c r="F96" s="174"/>
    </row>
    <row r="97" spans="1:6">
      <c r="A97" s="174"/>
      <c r="B97" s="174"/>
      <c r="C97" s="174"/>
      <c r="D97" s="174"/>
      <c r="E97" s="174"/>
      <c r="F97" s="174"/>
    </row>
    <row r="98" spans="1:6">
      <c r="A98" s="174"/>
      <c r="B98" s="174"/>
      <c r="C98" s="174"/>
      <c r="D98" s="174"/>
      <c r="E98" s="174"/>
      <c r="F98" s="174"/>
    </row>
    <row r="99" spans="1:6">
      <c r="A99" s="174"/>
      <c r="B99" s="174"/>
      <c r="C99" s="174"/>
      <c r="D99" s="174"/>
      <c r="E99" s="174"/>
      <c r="F99" s="174"/>
    </row>
    <row r="100" spans="1:6">
      <c r="A100" s="174"/>
      <c r="B100" s="174"/>
      <c r="C100" s="174"/>
      <c r="D100" s="174"/>
      <c r="E100" s="174"/>
      <c r="F100" s="174"/>
    </row>
    <row r="101" spans="1:6">
      <c r="A101" s="174"/>
      <c r="B101" s="174"/>
      <c r="C101" s="174"/>
      <c r="D101" s="174"/>
      <c r="E101" s="174"/>
      <c r="F101" s="174"/>
    </row>
    <row r="102" spans="1:6">
      <c r="A102" s="174"/>
      <c r="B102" s="174"/>
      <c r="C102" s="174"/>
      <c r="D102" s="174"/>
      <c r="E102" s="174"/>
      <c r="F102" s="174"/>
    </row>
    <row r="103" spans="1:6">
      <c r="A103" s="174"/>
      <c r="B103" s="174"/>
      <c r="C103" s="174"/>
      <c r="D103" s="174"/>
      <c r="E103" s="174"/>
      <c r="F103" s="174"/>
    </row>
    <row r="104" spans="1:6">
      <c r="A104" s="174"/>
      <c r="B104" s="174"/>
      <c r="C104" s="174"/>
      <c r="D104" s="174"/>
      <c r="E104" s="174"/>
      <c r="F104" s="174"/>
    </row>
    <row r="105" spans="1:6">
      <c r="A105" s="174"/>
      <c r="B105" s="174"/>
      <c r="C105" s="174"/>
      <c r="D105" s="174"/>
      <c r="E105" s="174"/>
      <c r="F105" s="174"/>
    </row>
    <row r="106" spans="1:6">
      <c r="A106" s="174"/>
      <c r="B106" s="174"/>
      <c r="C106" s="174"/>
      <c r="D106" s="174"/>
      <c r="E106" s="174"/>
      <c r="F106" s="174"/>
    </row>
    <row r="107" spans="1:6">
      <c r="A107" s="174"/>
      <c r="B107" s="174"/>
      <c r="C107" s="174"/>
      <c r="D107" s="174"/>
      <c r="E107" s="174"/>
      <c r="F107" s="174"/>
    </row>
    <row r="108" spans="1:6">
      <c r="A108" s="174"/>
      <c r="B108" s="174"/>
      <c r="C108" s="174"/>
      <c r="D108" s="174"/>
      <c r="E108" s="174"/>
      <c r="F108" s="174"/>
    </row>
    <row r="109" spans="1:6">
      <c r="A109" s="174"/>
      <c r="B109" s="174"/>
      <c r="C109" s="174"/>
      <c r="D109" s="174"/>
      <c r="E109" s="174"/>
      <c r="F109" s="174"/>
    </row>
    <row r="110" spans="1:6">
      <c r="A110" s="174"/>
      <c r="B110" s="174"/>
      <c r="C110" s="174"/>
      <c r="D110" s="174"/>
      <c r="E110" s="174"/>
      <c r="F110" s="174"/>
    </row>
    <row r="111" spans="1:6">
      <c r="A111" s="174"/>
      <c r="B111" s="174"/>
      <c r="C111" s="174"/>
      <c r="D111" s="174"/>
      <c r="E111" s="174"/>
      <c r="F111" s="174"/>
    </row>
    <row r="112" spans="1:6">
      <c r="A112" s="174"/>
      <c r="B112" s="174"/>
      <c r="C112" s="174"/>
      <c r="D112" s="174"/>
      <c r="E112" s="174"/>
      <c r="F112" s="174"/>
    </row>
    <row r="113" spans="1:6">
      <c r="A113" s="174"/>
      <c r="B113" s="174"/>
      <c r="C113" s="174"/>
      <c r="D113" s="174"/>
      <c r="E113" s="174"/>
      <c r="F113" s="174"/>
    </row>
    <row r="114" spans="1:6">
      <c r="A114" s="174"/>
      <c r="B114" s="174"/>
      <c r="C114" s="174"/>
      <c r="D114" s="174"/>
      <c r="E114" s="174"/>
      <c r="F114" s="174"/>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workbookViewId="0"/>
  </sheetViews>
  <sheetFormatPr defaultRowHeight="12.75"/>
  <cols>
    <col min="1" max="1" width="12.7109375" style="325" customWidth="1"/>
    <col min="2" max="2" width="16.7109375" style="325" customWidth="1"/>
    <col min="3" max="3" width="12.7109375" style="325" customWidth="1"/>
    <col min="4" max="4" width="8.85546875" style="325" customWidth="1"/>
    <col min="5" max="5" width="8.42578125" style="325" customWidth="1"/>
    <col min="6" max="16384" width="9.140625" style="174"/>
  </cols>
  <sheetData>
    <row r="1" spans="1:5" ht="15.95" customHeight="1"/>
    <row r="2" spans="1:5" ht="15.95" customHeight="1"/>
    <row r="3" spans="1:5" ht="15.95" customHeight="1">
      <c r="A3" s="412" t="s">
        <v>291</v>
      </c>
      <c r="E3" s="323"/>
    </row>
    <row r="4" spans="1:5" ht="15.95" customHeight="1">
      <c r="A4" s="412" t="s">
        <v>218</v>
      </c>
      <c r="E4" s="323"/>
    </row>
    <row r="5" spans="1:5" ht="15.95" customHeight="1">
      <c r="A5" s="412"/>
      <c r="E5" s="323"/>
    </row>
    <row r="6" spans="1:5" ht="15.95" customHeight="1">
      <c r="A6" s="175" t="s">
        <v>137</v>
      </c>
      <c r="B6" s="322" t="s">
        <v>184</v>
      </c>
      <c r="E6" s="323"/>
    </row>
    <row r="7" spans="1:5" ht="15.95" customHeight="1">
      <c r="A7" s="482" t="s">
        <v>292</v>
      </c>
      <c r="B7" s="485">
        <v>65613</v>
      </c>
      <c r="E7" s="323"/>
    </row>
    <row r="8" spans="1:5" ht="15.95" customHeight="1">
      <c r="A8" s="483" t="s">
        <v>246</v>
      </c>
      <c r="B8" s="486">
        <v>54867</v>
      </c>
    </row>
    <row r="9" spans="1:5" ht="15.95" customHeight="1">
      <c r="A9" s="482" t="s">
        <v>249</v>
      </c>
      <c r="B9" s="485">
        <v>38857</v>
      </c>
    </row>
    <row r="10" spans="1:5" ht="15.95" customHeight="1">
      <c r="A10" s="809" t="s">
        <v>293</v>
      </c>
      <c r="B10" s="486">
        <v>33974</v>
      </c>
    </row>
    <row r="11" spans="1:5" ht="15.95" customHeight="1">
      <c r="A11" s="482" t="s">
        <v>294</v>
      </c>
      <c r="B11" s="485">
        <v>20611</v>
      </c>
    </row>
    <row r="12" spans="1:5" ht="15.95" customHeight="1">
      <c r="A12" s="483" t="s">
        <v>295</v>
      </c>
      <c r="B12" s="486">
        <v>13284</v>
      </c>
    </row>
    <row r="13" spans="1:5" ht="15.95" customHeight="1">
      <c r="A13" s="726" t="s">
        <v>138</v>
      </c>
      <c r="B13" s="727">
        <v>6324</v>
      </c>
    </row>
    <row r="14" spans="1:5" ht="15.95" customHeight="1" thickBot="1">
      <c r="A14" s="483" t="s">
        <v>139</v>
      </c>
      <c r="B14" s="486">
        <v>36392</v>
      </c>
    </row>
    <row r="15" spans="1:5" ht="15.95" customHeight="1" thickBot="1">
      <c r="A15" s="484" t="s">
        <v>170</v>
      </c>
      <c r="B15" s="487">
        <v>269923</v>
      </c>
    </row>
    <row r="17" spans="1:5">
      <c r="A17" s="324" t="s">
        <v>360</v>
      </c>
    </row>
    <row r="19" spans="1:5" ht="15.75" customHeight="1">
      <c r="A19" s="174"/>
      <c r="B19" s="174"/>
      <c r="C19" s="174"/>
      <c r="D19" s="174"/>
      <c r="E19" s="174"/>
    </row>
    <row r="20" spans="1:5">
      <c r="A20" s="174"/>
      <c r="B20" s="174"/>
      <c r="C20" s="174"/>
      <c r="D20" s="174"/>
      <c r="E20" s="174"/>
    </row>
    <row r="21" spans="1:5">
      <c r="A21" s="174"/>
      <c r="B21" s="174"/>
      <c r="C21" s="174"/>
      <c r="D21" s="174"/>
      <c r="E21" s="174"/>
    </row>
    <row r="22" spans="1:5">
      <c r="A22" s="174"/>
      <c r="B22" s="174"/>
      <c r="C22" s="174"/>
      <c r="D22" s="174"/>
      <c r="E22" s="174"/>
    </row>
    <row r="23" spans="1:5">
      <c r="A23" s="174"/>
      <c r="B23" s="174"/>
      <c r="C23" s="174"/>
      <c r="D23" s="174"/>
      <c r="E23" s="174"/>
    </row>
    <row r="24" spans="1:5">
      <c r="A24" s="174"/>
      <c r="B24" s="174"/>
      <c r="C24" s="174"/>
      <c r="D24" s="174"/>
      <c r="E24" s="174"/>
    </row>
    <row r="25" spans="1:5">
      <c r="A25" s="174"/>
      <c r="B25" s="174"/>
      <c r="C25" s="174"/>
      <c r="D25" s="174"/>
      <c r="E25" s="174"/>
    </row>
    <row r="26" spans="1:5">
      <c r="A26" s="174"/>
      <c r="B26" s="174"/>
      <c r="C26" s="174"/>
      <c r="D26" s="174"/>
      <c r="E26" s="174"/>
    </row>
    <row r="27" spans="1:5">
      <c r="A27" s="174"/>
      <c r="B27" s="174"/>
      <c r="C27" s="174"/>
      <c r="D27" s="174"/>
      <c r="E27" s="174"/>
    </row>
    <row r="28" spans="1:5">
      <c r="A28" s="174"/>
      <c r="B28" s="174"/>
      <c r="C28" s="174"/>
      <c r="D28" s="174"/>
      <c r="E28" s="174"/>
    </row>
    <row r="29" spans="1:5">
      <c r="A29" s="174"/>
      <c r="B29" s="174"/>
      <c r="C29" s="174"/>
      <c r="D29" s="174"/>
      <c r="E29" s="174"/>
    </row>
    <row r="30" spans="1:5">
      <c r="A30" s="174"/>
      <c r="B30" s="174"/>
      <c r="C30" s="174"/>
      <c r="D30" s="174"/>
      <c r="E30" s="174"/>
    </row>
    <row r="31" spans="1:5">
      <c r="A31" s="174"/>
      <c r="B31" s="174"/>
      <c r="C31" s="174"/>
      <c r="D31" s="174"/>
      <c r="E31" s="174"/>
    </row>
    <row r="32" spans="1:5">
      <c r="A32" s="174"/>
      <c r="B32" s="174"/>
      <c r="C32" s="174"/>
      <c r="D32" s="174"/>
      <c r="E32" s="174"/>
    </row>
    <row r="33" spans="1:5">
      <c r="A33" s="174"/>
      <c r="B33" s="174"/>
      <c r="C33" s="174"/>
      <c r="D33" s="174"/>
      <c r="E33" s="174"/>
    </row>
    <row r="34" spans="1:5">
      <c r="A34" s="174"/>
      <c r="B34" s="174"/>
      <c r="C34" s="174"/>
      <c r="D34" s="174"/>
      <c r="E34" s="174"/>
    </row>
    <row r="35" spans="1:5">
      <c r="A35" s="174"/>
      <c r="B35" s="174"/>
      <c r="C35" s="174"/>
      <c r="D35" s="174"/>
      <c r="E35" s="174"/>
    </row>
    <row r="36" spans="1:5">
      <c r="A36" s="174"/>
      <c r="B36" s="174"/>
      <c r="C36" s="174"/>
      <c r="D36" s="174"/>
      <c r="E36" s="174"/>
    </row>
    <row r="37" spans="1:5">
      <c r="A37" s="174"/>
      <c r="B37" s="174"/>
      <c r="C37" s="174"/>
      <c r="D37" s="174"/>
      <c r="E37" s="174"/>
    </row>
    <row r="38" spans="1:5">
      <c r="A38" s="174"/>
      <c r="B38" s="174"/>
      <c r="C38" s="174"/>
      <c r="D38" s="174"/>
      <c r="E38" s="174"/>
    </row>
    <row r="39" spans="1:5">
      <c r="A39" s="174"/>
      <c r="B39" s="174"/>
      <c r="C39" s="174"/>
      <c r="D39" s="174"/>
      <c r="E39" s="174"/>
    </row>
    <row r="40" spans="1:5">
      <c r="A40" s="174"/>
      <c r="B40" s="174"/>
      <c r="C40" s="174"/>
      <c r="D40" s="174"/>
      <c r="E40" s="174"/>
    </row>
    <row r="41" spans="1:5">
      <c r="A41" s="174"/>
      <c r="B41" s="174"/>
      <c r="C41" s="174"/>
      <c r="D41" s="174"/>
      <c r="E41" s="174"/>
    </row>
    <row r="42" spans="1:5">
      <c r="A42" s="174"/>
      <c r="B42" s="174"/>
      <c r="C42" s="174"/>
      <c r="D42" s="174"/>
      <c r="E42" s="174"/>
    </row>
    <row r="43" spans="1:5">
      <c r="A43" s="174"/>
      <c r="B43" s="174"/>
      <c r="C43" s="174"/>
      <c r="D43" s="174"/>
      <c r="E43" s="174"/>
    </row>
    <row r="44" spans="1:5">
      <c r="A44" s="174"/>
      <c r="B44" s="174"/>
      <c r="C44" s="174"/>
      <c r="D44" s="174"/>
      <c r="E44" s="174"/>
    </row>
    <row r="45" spans="1:5">
      <c r="A45" s="174"/>
      <c r="B45" s="174"/>
      <c r="C45" s="174"/>
      <c r="D45" s="174"/>
      <c r="E45" s="174"/>
    </row>
    <row r="46" spans="1:5">
      <c r="A46" s="174"/>
      <c r="B46" s="174"/>
      <c r="C46" s="174"/>
      <c r="D46" s="174"/>
      <c r="E46" s="174"/>
    </row>
    <row r="47" spans="1:5">
      <c r="A47" s="174"/>
      <c r="B47" s="174"/>
      <c r="C47" s="174"/>
      <c r="D47" s="174"/>
      <c r="E47" s="174"/>
    </row>
    <row r="48" spans="1:5">
      <c r="A48" s="174"/>
      <c r="B48" s="174"/>
      <c r="C48" s="174"/>
      <c r="D48" s="174"/>
      <c r="E48" s="174"/>
    </row>
    <row r="49" spans="1:5">
      <c r="A49" s="174"/>
      <c r="B49" s="174"/>
      <c r="C49" s="174"/>
      <c r="D49" s="174"/>
      <c r="E49" s="174"/>
    </row>
    <row r="50" spans="1:5">
      <c r="A50" s="174"/>
      <c r="B50" s="174"/>
      <c r="C50" s="174"/>
      <c r="D50" s="174"/>
      <c r="E50" s="174"/>
    </row>
    <row r="51" spans="1:5">
      <c r="A51" s="174"/>
      <c r="B51" s="174"/>
      <c r="C51" s="174"/>
      <c r="D51" s="174"/>
      <c r="E51" s="174"/>
    </row>
    <row r="52" spans="1:5">
      <c r="A52" s="174"/>
      <c r="B52" s="174"/>
      <c r="C52" s="174"/>
      <c r="D52" s="174"/>
      <c r="E52" s="174"/>
    </row>
    <row r="53" spans="1:5">
      <c r="A53" s="174"/>
      <c r="B53" s="174"/>
      <c r="C53" s="174"/>
      <c r="D53" s="174"/>
      <c r="E53" s="174"/>
    </row>
    <row r="54" spans="1:5">
      <c r="A54" s="174"/>
      <c r="B54" s="174"/>
      <c r="C54" s="174"/>
      <c r="D54" s="174"/>
      <c r="E54" s="174"/>
    </row>
    <row r="55" spans="1:5">
      <c r="A55" s="174"/>
      <c r="B55" s="174"/>
      <c r="C55" s="174"/>
      <c r="D55" s="174"/>
      <c r="E55" s="174"/>
    </row>
    <row r="56" spans="1:5">
      <c r="A56" s="174"/>
      <c r="B56" s="174"/>
      <c r="C56" s="174"/>
      <c r="D56" s="174"/>
      <c r="E56" s="174"/>
    </row>
    <row r="57" spans="1:5">
      <c r="A57" s="174"/>
      <c r="B57" s="174"/>
      <c r="C57" s="174"/>
      <c r="D57" s="174"/>
      <c r="E57" s="174"/>
    </row>
    <row r="58" spans="1:5">
      <c r="A58" s="174"/>
      <c r="B58" s="174"/>
      <c r="C58" s="174"/>
      <c r="D58" s="174"/>
      <c r="E58" s="174"/>
    </row>
    <row r="59" spans="1:5">
      <c r="A59" s="174"/>
      <c r="B59" s="174"/>
      <c r="C59" s="174"/>
      <c r="D59" s="174"/>
      <c r="E59" s="174"/>
    </row>
    <row r="60" spans="1:5">
      <c r="A60" s="174"/>
      <c r="B60" s="174"/>
      <c r="C60" s="174"/>
      <c r="D60" s="174"/>
      <c r="E60" s="174"/>
    </row>
    <row r="61" spans="1:5">
      <c r="A61" s="174"/>
      <c r="B61" s="174"/>
      <c r="C61" s="174"/>
      <c r="D61" s="174"/>
      <c r="E61" s="174"/>
    </row>
    <row r="62" spans="1:5">
      <c r="A62" s="174"/>
      <c r="B62" s="174"/>
      <c r="C62" s="174"/>
      <c r="D62" s="174"/>
      <c r="E62" s="174"/>
    </row>
    <row r="63" spans="1:5">
      <c r="A63" s="174"/>
      <c r="B63" s="174"/>
      <c r="C63" s="174"/>
      <c r="D63" s="174"/>
      <c r="E63" s="174"/>
    </row>
    <row r="64" spans="1:5">
      <c r="A64" s="174"/>
      <c r="B64" s="174"/>
      <c r="C64" s="174"/>
      <c r="D64" s="174"/>
      <c r="E64" s="174"/>
    </row>
    <row r="65" spans="1:5">
      <c r="A65" s="174"/>
      <c r="B65" s="174"/>
      <c r="C65" s="174"/>
      <c r="D65" s="174"/>
      <c r="E65" s="174"/>
    </row>
    <row r="66" spans="1:5">
      <c r="A66" s="174"/>
      <c r="B66" s="174"/>
      <c r="C66" s="174"/>
      <c r="D66" s="174"/>
      <c r="E66" s="174"/>
    </row>
    <row r="67" spans="1:5">
      <c r="A67" s="174"/>
      <c r="B67" s="174"/>
      <c r="C67" s="174"/>
      <c r="D67" s="174"/>
      <c r="E67" s="174"/>
    </row>
    <row r="68" spans="1:5">
      <c r="A68" s="174"/>
      <c r="B68" s="174"/>
      <c r="C68" s="174"/>
      <c r="D68" s="174"/>
      <c r="E68" s="174"/>
    </row>
    <row r="69" spans="1:5">
      <c r="A69" s="174"/>
      <c r="B69" s="174"/>
      <c r="C69" s="174"/>
      <c r="D69" s="174"/>
      <c r="E69" s="174"/>
    </row>
    <row r="70" spans="1:5">
      <c r="A70" s="174"/>
      <c r="B70" s="174"/>
      <c r="C70" s="174"/>
      <c r="D70" s="174"/>
      <c r="E70" s="174"/>
    </row>
    <row r="71" spans="1:5">
      <c r="A71" s="174"/>
      <c r="B71" s="174"/>
      <c r="C71" s="174"/>
      <c r="D71" s="174"/>
      <c r="E71" s="174"/>
    </row>
    <row r="72" spans="1:5">
      <c r="A72" s="174"/>
      <c r="B72" s="174"/>
      <c r="C72" s="174"/>
      <c r="D72" s="174"/>
      <c r="E72" s="174"/>
    </row>
    <row r="73" spans="1:5">
      <c r="A73" s="174"/>
      <c r="B73" s="174"/>
      <c r="C73" s="174"/>
      <c r="D73" s="174"/>
      <c r="E73" s="174"/>
    </row>
    <row r="74" spans="1:5">
      <c r="A74" s="174"/>
      <c r="B74" s="174"/>
      <c r="C74" s="174"/>
      <c r="D74" s="174"/>
      <c r="E74" s="174"/>
    </row>
    <row r="75" spans="1:5">
      <c r="A75" s="174"/>
      <c r="B75" s="174"/>
      <c r="C75" s="174"/>
      <c r="D75" s="174"/>
      <c r="E75" s="174"/>
    </row>
    <row r="76" spans="1:5">
      <c r="A76" s="174"/>
      <c r="B76" s="174"/>
      <c r="C76" s="174"/>
      <c r="D76" s="174"/>
      <c r="E76" s="174"/>
    </row>
    <row r="77" spans="1:5">
      <c r="A77" s="174"/>
      <c r="B77" s="174"/>
      <c r="C77" s="174"/>
      <c r="D77" s="174"/>
      <c r="E77" s="174"/>
    </row>
    <row r="78" spans="1:5">
      <c r="A78" s="174"/>
      <c r="B78" s="174"/>
      <c r="C78" s="174"/>
      <c r="D78" s="174"/>
      <c r="E78" s="174"/>
    </row>
    <row r="79" spans="1:5">
      <c r="A79" s="174"/>
      <c r="B79" s="174"/>
      <c r="C79" s="174"/>
      <c r="D79" s="174"/>
      <c r="E79" s="174"/>
    </row>
    <row r="80" spans="1:5">
      <c r="A80" s="174"/>
      <c r="B80" s="174"/>
      <c r="C80" s="174"/>
      <c r="D80" s="174"/>
      <c r="E80" s="174"/>
    </row>
    <row r="81" spans="1:5">
      <c r="A81" s="174"/>
      <c r="B81" s="174"/>
      <c r="C81" s="174"/>
      <c r="D81" s="174"/>
      <c r="E81" s="174"/>
    </row>
    <row r="82" spans="1:5">
      <c r="A82" s="174"/>
      <c r="B82" s="174"/>
      <c r="C82" s="174"/>
      <c r="D82" s="174"/>
      <c r="E82" s="174"/>
    </row>
    <row r="83" spans="1:5">
      <c r="A83" s="174"/>
      <c r="B83" s="174"/>
      <c r="C83" s="174"/>
      <c r="D83" s="174"/>
      <c r="E83" s="174"/>
    </row>
    <row r="84" spans="1:5">
      <c r="A84" s="174"/>
      <c r="B84" s="174"/>
      <c r="C84" s="174"/>
      <c r="D84" s="174"/>
      <c r="E84" s="174"/>
    </row>
    <row r="85" spans="1:5">
      <c r="A85" s="174"/>
      <c r="B85" s="174"/>
      <c r="C85" s="174"/>
      <c r="D85" s="174"/>
      <c r="E85" s="174"/>
    </row>
    <row r="86" spans="1:5">
      <c r="A86" s="174"/>
      <c r="B86" s="174"/>
      <c r="C86" s="174"/>
      <c r="D86" s="174"/>
      <c r="E86" s="174"/>
    </row>
    <row r="87" spans="1:5">
      <c r="A87" s="174"/>
      <c r="B87" s="174"/>
      <c r="C87" s="174"/>
      <c r="D87" s="174"/>
      <c r="E87" s="174"/>
    </row>
    <row r="88" spans="1:5">
      <c r="A88" s="174"/>
      <c r="B88" s="174"/>
      <c r="C88" s="174"/>
      <c r="D88" s="174"/>
      <c r="E88" s="174"/>
    </row>
    <row r="89" spans="1:5">
      <c r="A89" s="174"/>
      <c r="B89" s="174"/>
      <c r="C89" s="174"/>
      <c r="D89" s="174"/>
      <c r="E89" s="174"/>
    </row>
    <row r="90" spans="1:5">
      <c r="A90" s="174"/>
      <c r="B90" s="174"/>
      <c r="C90" s="174"/>
      <c r="D90" s="174"/>
      <c r="E90" s="174"/>
    </row>
    <row r="91" spans="1:5">
      <c r="A91" s="174"/>
      <c r="B91" s="174"/>
      <c r="C91" s="174"/>
      <c r="D91" s="174"/>
      <c r="E91" s="174"/>
    </row>
    <row r="92" spans="1:5">
      <c r="A92" s="174"/>
      <c r="B92" s="174"/>
      <c r="C92" s="174"/>
      <c r="D92" s="174"/>
      <c r="E92" s="174"/>
    </row>
    <row r="93" spans="1:5">
      <c r="A93" s="174"/>
      <c r="B93" s="174"/>
      <c r="C93" s="174"/>
      <c r="D93" s="174"/>
      <c r="E93" s="174"/>
    </row>
    <row r="94" spans="1:5">
      <c r="A94" s="174"/>
      <c r="B94" s="174"/>
      <c r="C94" s="174"/>
      <c r="D94" s="174"/>
      <c r="E94" s="174"/>
    </row>
    <row r="95" spans="1:5">
      <c r="A95" s="174"/>
      <c r="B95" s="174"/>
      <c r="C95" s="174"/>
      <c r="D95" s="174"/>
      <c r="E95" s="174"/>
    </row>
    <row r="96" spans="1:5">
      <c r="A96" s="174"/>
      <c r="B96" s="174"/>
      <c r="C96" s="174"/>
      <c r="D96" s="174"/>
      <c r="E96" s="174"/>
    </row>
    <row r="97" spans="1:5">
      <c r="A97" s="174"/>
      <c r="B97" s="174"/>
      <c r="C97" s="174"/>
      <c r="D97" s="174"/>
      <c r="E97" s="174"/>
    </row>
    <row r="98" spans="1:5">
      <c r="A98" s="174"/>
      <c r="B98" s="174"/>
      <c r="C98" s="174"/>
      <c r="D98" s="174"/>
      <c r="E98" s="174"/>
    </row>
    <row r="99" spans="1:5">
      <c r="A99" s="174"/>
      <c r="B99" s="174"/>
      <c r="C99" s="174"/>
      <c r="D99" s="174"/>
      <c r="E99" s="174"/>
    </row>
    <row r="100" spans="1:5">
      <c r="A100" s="174"/>
      <c r="B100" s="174"/>
      <c r="C100" s="174"/>
      <c r="D100" s="174"/>
      <c r="E100" s="174"/>
    </row>
    <row r="101" spans="1:5">
      <c r="A101" s="174"/>
      <c r="B101" s="174"/>
      <c r="C101" s="174"/>
      <c r="D101" s="174"/>
      <c r="E101" s="174"/>
    </row>
    <row r="102" spans="1:5">
      <c r="A102" s="174"/>
      <c r="B102" s="174"/>
      <c r="C102" s="174"/>
      <c r="D102" s="174"/>
      <c r="E102" s="174"/>
    </row>
    <row r="103" spans="1:5">
      <c r="A103" s="174"/>
      <c r="B103" s="174"/>
      <c r="C103" s="174"/>
      <c r="D103" s="174"/>
      <c r="E103" s="174"/>
    </row>
    <row r="104" spans="1:5">
      <c r="A104" s="174"/>
      <c r="B104" s="174"/>
      <c r="C104" s="174"/>
      <c r="D104" s="174"/>
      <c r="E104" s="174"/>
    </row>
    <row r="105" spans="1:5">
      <c r="A105" s="174"/>
      <c r="B105" s="174"/>
      <c r="C105" s="174"/>
      <c r="D105" s="174"/>
      <c r="E105" s="174"/>
    </row>
    <row r="106" spans="1:5">
      <c r="A106" s="174"/>
      <c r="B106" s="174"/>
      <c r="C106" s="174"/>
      <c r="D106" s="174"/>
      <c r="E106" s="174"/>
    </row>
    <row r="107" spans="1:5">
      <c r="A107" s="174"/>
      <c r="B107" s="174"/>
      <c r="C107" s="174"/>
      <c r="D107" s="174"/>
      <c r="E107" s="174"/>
    </row>
    <row r="108" spans="1:5">
      <c r="A108" s="174"/>
      <c r="B108" s="174"/>
      <c r="C108" s="174"/>
      <c r="D108" s="174"/>
      <c r="E108" s="174"/>
    </row>
    <row r="109" spans="1:5">
      <c r="A109" s="174"/>
      <c r="B109" s="174"/>
      <c r="C109" s="174"/>
      <c r="D109" s="174"/>
      <c r="E109" s="174"/>
    </row>
    <row r="110" spans="1:5">
      <c r="A110" s="174"/>
      <c r="B110" s="174"/>
      <c r="C110" s="174"/>
      <c r="D110" s="174"/>
      <c r="E110" s="174"/>
    </row>
    <row r="111" spans="1:5">
      <c r="A111" s="174"/>
      <c r="B111" s="174"/>
      <c r="C111" s="174"/>
      <c r="D111" s="174"/>
      <c r="E111" s="174"/>
    </row>
    <row r="112" spans="1:5">
      <c r="A112" s="174"/>
      <c r="B112" s="174"/>
      <c r="C112" s="174"/>
      <c r="D112" s="174"/>
      <c r="E112" s="174"/>
    </row>
    <row r="113" spans="1:5">
      <c r="A113" s="174"/>
      <c r="B113" s="174"/>
      <c r="C113" s="174"/>
      <c r="D113" s="174"/>
      <c r="E113" s="174"/>
    </row>
    <row r="114" spans="1:5">
      <c r="A114" s="174"/>
      <c r="B114" s="174"/>
      <c r="C114" s="174"/>
      <c r="D114" s="174"/>
      <c r="E114" s="174"/>
    </row>
    <row r="115" spans="1:5">
      <c r="A115" s="174"/>
      <c r="B115" s="174"/>
      <c r="C115" s="174"/>
      <c r="D115" s="174"/>
      <c r="E115" s="174"/>
    </row>
    <row r="116" spans="1:5">
      <c r="A116" s="174"/>
      <c r="B116" s="174"/>
      <c r="C116" s="174"/>
      <c r="D116" s="174"/>
      <c r="E116" s="174"/>
    </row>
    <row r="117" spans="1:5">
      <c r="A117" s="174"/>
      <c r="B117" s="174"/>
      <c r="C117" s="174"/>
      <c r="D117" s="174"/>
      <c r="E117" s="174"/>
    </row>
    <row r="118" spans="1:5">
      <c r="A118" s="174"/>
      <c r="B118" s="174"/>
      <c r="C118" s="174"/>
      <c r="D118" s="174"/>
      <c r="E118" s="174"/>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workbookViewId="0"/>
  </sheetViews>
  <sheetFormatPr defaultRowHeight="12.75"/>
  <cols>
    <col min="1" max="1" width="12.7109375" style="325" customWidth="1"/>
    <col min="2" max="2" width="16.7109375" style="325" customWidth="1"/>
    <col min="3" max="3" width="12.7109375" style="325" customWidth="1"/>
    <col min="4" max="4" width="8.85546875" style="325" customWidth="1"/>
    <col min="5" max="5" width="8.42578125" style="325" customWidth="1"/>
    <col min="6" max="16384" width="9.140625" style="174"/>
  </cols>
  <sheetData>
    <row r="1" spans="1:5" ht="15.95" customHeight="1"/>
    <row r="2" spans="1:5" ht="15.95" customHeight="1"/>
    <row r="3" spans="1:5" ht="15.95" customHeight="1">
      <c r="A3" s="412" t="s">
        <v>296</v>
      </c>
      <c r="E3" s="323"/>
    </row>
    <row r="4" spans="1:5" ht="15.95" customHeight="1">
      <c r="A4" s="412" t="s">
        <v>219</v>
      </c>
      <c r="E4" s="323"/>
    </row>
    <row r="5" spans="1:5" ht="15.95" customHeight="1">
      <c r="E5" s="323"/>
    </row>
    <row r="6" spans="1:5" ht="15.95" customHeight="1">
      <c r="A6" s="175" t="s">
        <v>137</v>
      </c>
      <c r="B6" s="322" t="s">
        <v>184</v>
      </c>
      <c r="E6" s="323"/>
    </row>
    <row r="7" spans="1:5" ht="15.95" customHeight="1">
      <c r="A7" s="482" t="s">
        <v>140</v>
      </c>
      <c r="B7" s="485">
        <v>58968</v>
      </c>
      <c r="E7" s="323"/>
    </row>
    <row r="8" spans="1:5" ht="15.95" customHeight="1">
      <c r="A8" s="809" t="s">
        <v>297</v>
      </c>
      <c r="B8" s="486">
        <v>47598</v>
      </c>
    </row>
    <row r="9" spans="1:5" ht="15.95" customHeight="1">
      <c r="A9" s="482" t="s">
        <v>247</v>
      </c>
      <c r="B9" s="485">
        <v>12911</v>
      </c>
    </row>
    <row r="10" spans="1:5" ht="15.95" customHeight="1">
      <c r="A10" s="483" t="s">
        <v>298</v>
      </c>
      <c r="B10" s="486">
        <v>8502</v>
      </c>
    </row>
    <row r="11" spans="1:5" ht="15.95" customHeight="1">
      <c r="A11" s="482" t="s">
        <v>299</v>
      </c>
      <c r="B11" s="485">
        <v>6734</v>
      </c>
    </row>
    <row r="12" spans="1:5" ht="15.95" customHeight="1">
      <c r="A12" s="483" t="s">
        <v>300</v>
      </c>
      <c r="B12" s="486">
        <v>6215</v>
      </c>
    </row>
    <row r="13" spans="1:5" ht="15.95" customHeight="1">
      <c r="A13" s="726" t="s">
        <v>5</v>
      </c>
      <c r="B13" s="727">
        <v>2899</v>
      </c>
    </row>
    <row r="14" spans="1:5" ht="15.95" customHeight="1" thickBot="1">
      <c r="A14" s="483" t="s">
        <v>141</v>
      </c>
      <c r="B14" s="486">
        <v>2621</v>
      </c>
    </row>
    <row r="15" spans="1:5" ht="15.95" customHeight="1" thickBot="1">
      <c r="A15" s="484" t="s">
        <v>170</v>
      </c>
      <c r="B15" s="487">
        <v>146449</v>
      </c>
    </row>
    <row r="16" spans="1:5" ht="15.95" customHeight="1"/>
    <row r="17" spans="1:5" ht="15.95" customHeight="1">
      <c r="A17" s="324" t="s">
        <v>360</v>
      </c>
    </row>
    <row r="19" spans="1:5" ht="15.75" customHeight="1">
      <c r="A19" s="174"/>
      <c r="B19" s="174"/>
      <c r="C19" s="174"/>
      <c r="D19" s="174"/>
      <c r="E19" s="174"/>
    </row>
    <row r="20" spans="1:5">
      <c r="A20" s="174"/>
      <c r="B20" s="174"/>
      <c r="C20" s="174"/>
      <c r="D20" s="174"/>
      <c r="E20" s="174"/>
    </row>
    <row r="21" spans="1:5">
      <c r="A21" s="174"/>
      <c r="B21" s="174"/>
      <c r="C21" s="174"/>
      <c r="D21" s="174"/>
      <c r="E21" s="174"/>
    </row>
    <row r="22" spans="1:5">
      <c r="A22" s="174"/>
      <c r="B22" s="174"/>
      <c r="C22" s="174"/>
      <c r="D22" s="174"/>
      <c r="E22" s="174"/>
    </row>
    <row r="23" spans="1:5">
      <c r="A23" s="174"/>
      <c r="B23" s="174"/>
      <c r="C23" s="174"/>
      <c r="D23" s="174"/>
      <c r="E23" s="174"/>
    </row>
    <row r="24" spans="1:5">
      <c r="A24" s="174"/>
      <c r="B24" s="174"/>
      <c r="C24" s="174"/>
      <c r="D24" s="174"/>
      <c r="E24" s="174"/>
    </row>
    <row r="25" spans="1:5">
      <c r="A25" s="174"/>
      <c r="B25" s="174"/>
      <c r="C25" s="174"/>
      <c r="D25" s="174"/>
      <c r="E25" s="174"/>
    </row>
    <row r="26" spans="1:5">
      <c r="A26" s="174"/>
      <c r="B26" s="174"/>
      <c r="C26" s="174"/>
      <c r="D26" s="174"/>
      <c r="E26" s="174"/>
    </row>
    <row r="27" spans="1:5">
      <c r="A27" s="174"/>
      <c r="B27" s="174"/>
      <c r="C27" s="174"/>
      <c r="D27" s="174"/>
      <c r="E27" s="174"/>
    </row>
    <row r="28" spans="1:5">
      <c r="A28" s="174"/>
      <c r="B28" s="174"/>
      <c r="C28" s="174"/>
      <c r="D28" s="174"/>
      <c r="E28" s="174"/>
    </row>
    <row r="29" spans="1:5">
      <c r="A29" s="174"/>
      <c r="B29" s="174"/>
      <c r="C29" s="174"/>
      <c r="D29" s="174"/>
      <c r="E29" s="174"/>
    </row>
    <row r="30" spans="1:5">
      <c r="A30" s="174"/>
      <c r="B30" s="174"/>
      <c r="C30" s="174"/>
      <c r="D30" s="174"/>
      <c r="E30" s="174"/>
    </row>
    <row r="31" spans="1:5">
      <c r="A31" s="174"/>
      <c r="B31" s="174"/>
      <c r="C31" s="174"/>
      <c r="D31" s="174"/>
      <c r="E31" s="174"/>
    </row>
    <row r="32" spans="1:5">
      <c r="A32" s="174"/>
      <c r="B32" s="174"/>
      <c r="C32" s="174"/>
      <c r="D32" s="174"/>
      <c r="E32" s="174"/>
    </row>
    <row r="33" spans="1:5">
      <c r="A33" s="174"/>
      <c r="B33" s="174"/>
      <c r="C33" s="174"/>
      <c r="D33" s="174"/>
      <c r="E33" s="174"/>
    </row>
    <row r="34" spans="1:5">
      <c r="A34" s="174"/>
      <c r="B34" s="174"/>
      <c r="C34" s="174"/>
      <c r="D34" s="174"/>
      <c r="E34" s="174"/>
    </row>
    <row r="35" spans="1:5">
      <c r="A35" s="174"/>
      <c r="B35" s="174"/>
      <c r="C35" s="174"/>
      <c r="D35" s="174"/>
      <c r="E35" s="174"/>
    </row>
    <row r="36" spans="1:5">
      <c r="A36" s="174"/>
      <c r="B36" s="174"/>
      <c r="C36" s="174"/>
      <c r="D36" s="174"/>
      <c r="E36" s="174"/>
    </row>
    <row r="37" spans="1:5">
      <c r="A37" s="174"/>
      <c r="B37" s="174"/>
      <c r="C37" s="174"/>
      <c r="D37" s="174"/>
      <c r="E37" s="174"/>
    </row>
    <row r="38" spans="1:5">
      <c r="A38" s="174"/>
      <c r="B38" s="174"/>
      <c r="C38" s="174"/>
      <c r="D38" s="174"/>
      <c r="E38" s="174"/>
    </row>
    <row r="39" spans="1:5">
      <c r="A39" s="174"/>
      <c r="B39" s="174"/>
      <c r="C39" s="174"/>
      <c r="D39" s="174"/>
      <c r="E39" s="174"/>
    </row>
    <row r="40" spans="1:5">
      <c r="A40" s="174"/>
      <c r="B40" s="174"/>
      <c r="C40" s="174"/>
      <c r="D40" s="174"/>
      <c r="E40" s="174"/>
    </row>
    <row r="41" spans="1:5">
      <c r="A41" s="174"/>
      <c r="B41" s="174"/>
      <c r="C41" s="174"/>
      <c r="D41" s="174"/>
      <c r="E41" s="174"/>
    </row>
    <row r="42" spans="1:5">
      <c r="A42" s="174"/>
      <c r="B42" s="174"/>
      <c r="C42" s="174"/>
      <c r="D42" s="174"/>
      <c r="E42" s="174"/>
    </row>
    <row r="43" spans="1:5">
      <c r="A43" s="174"/>
      <c r="B43" s="174"/>
      <c r="C43" s="174"/>
      <c r="D43" s="174"/>
      <c r="E43" s="174"/>
    </row>
    <row r="44" spans="1:5">
      <c r="A44" s="174"/>
      <c r="B44" s="174"/>
      <c r="C44" s="174"/>
      <c r="D44" s="174"/>
      <c r="E44" s="174"/>
    </row>
    <row r="45" spans="1:5">
      <c r="A45" s="174"/>
      <c r="B45" s="174"/>
      <c r="C45" s="174"/>
      <c r="D45" s="174"/>
      <c r="E45" s="174"/>
    </row>
    <row r="46" spans="1:5">
      <c r="A46" s="174"/>
      <c r="B46" s="174"/>
      <c r="C46" s="174"/>
      <c r="D46" s="174"/>
      <c r="E46" s="174"/>
    </row>
    <row r="47" spans="1:5">
      <c r="A47" s="174"/>
      <c r="B47" s="174"/>
      <c r="C47" s="174"/>
      <c r="D47" s="174"/>
      <c r="E47" s="174"/>
    </row>
    <row r="48" spans="1:5">
      <c r="A48" s="174"/>
      <c r="B48" s="174"/>
      <c r="C48" s="174"/>
      <c r="D48" s="174"/>
      <c r="E48" s="174"/>
    </row>
    <row r="49" spans="1:5">
      <c r="A49" s="174"/>
      <c r="B49" s="174"/>
      <c r="C49" s="174"/>
      <c r="D49" s="174"/>
      <c r="E49" s="174"/>
    </row>
    <row r="50" spans="1:5">
      <c r="A50" s="174"/>
      <c r="B50" s="174"/>
      <c r="C50" s="174"/>
      <c r="D50" s="174"/>
      <c r="E50" s="174"/>
    </row>
    <row r="51" spans="1:5">
      <c r="A51" s="174"/>
      <c r="B51" s="174"/>
      <c r="C51" s="174"/>
      <c r="D51" s="174"/>
      <c r="E51" s="174"/>
    </row>
    <row r="52" spans="1:5">
      <c r="A52" s="174"/>
      <c r="B52" s="174"/>
      <c r="C52" s="174"/>
      <c r="D52" s="174"/>
      <c r="E52" s="174"/>
    </row>
    <row r="53" spans="1:5">
      <c r="A53" s="174"/>
      <c r="B53" s="174"/>
      <c r="C53" s="174"/>
      <c r="D53" s="174"/>
      <c r="E53" s="174"/>
    </row>
    <row r="54" spans="1:5">
      <c r="A54" s="174"/>
      <c r="B54" s="174"/>
      <c r="C54" s="174"/>
      <c r="D54" s="174"/>
      <c r="E54" s="174"/>
    </row>
    <row r="55" spans="1:5">
      <c r="A55" s="174"/>
      <c r="B55" s="174"/>
      <c r="C55" s="174"/>
      <c r="D55" s="174"/>
      <c r="E55" s="174"/>
    </row>
    <row r="56" spans="1:5">
      <c r="A56" s="174"/>
      <c r="B56" s="174"/>
      <c r="C56" s="174"/>
      <c r="D56" s="174"/>
      <c r="E56" s="174"/>
    </row>
    <row r="57" spans="1:5">
      <c r="A57" s="174"/>
      <c r="B57" s="174"/>
      <c r="C57" s="174"/>
      <c r="D57" s="174"/>
      <c r="E57" s="174"/>
    </row>
    <row r="58" spans="1:5">
      <c r="A58" s="174"/>
      <c r="B58" s="174"/>
      <c r="C58" s="174"/>
      <c r="D58" s="174"/>
      <c r="E58" s="174"/>
    </row>
    <row r="59" spans="1:5">
      <c r="A59" s="174"/>
      <c r="B59" s="174"/>
      <c r="C59" s="174"/>
      <c r="D59" s="174"/>
      <c r="E59" s="174"/>
    </row>
    <row r="60" spans="1:5">
      <c r="A60" s="174"/>
      <c r="B60" s="174"/>
      <c r="C60" s="174"/>
      <c r="D60" s="174"/>
      <c r="E60" s="174"/>
    </row>
    <row r="61" spans="1:5">
      <c r="A61" s="174"/>
      <c r="B61" s="174"/>
      <c r="C61" s="174"/>
      <c r="D61" s="174"/>
      <c r="E61" s="174"/>
    </row>
    <row r="62" spans="1:5">
      <c r="A62" s="174"/>
      <c r="B62" s="174"/>
      <c r="C62" s="174"/>
      <c r="D62" s="174"/>
      <c r="E62" s="174"/>
    </row>
    <row r="63" spans="1:5">
      <c r="A63" s="174"/>
      <c r="B63" s="174"/>
      <c r="C63" s="174"/>
      <c r="D63" s="174"/>
      <c r="E63" s="174"/>
    </row>
    <row r="64" spans="1:5">
      <c r="A64" s="174"/>
      <c r="B64" s="174"/>
      <c r="C64" s="174"/>
      <c r="D64" s="174"/>
      <c r="E64" s="174"/>
    </row>
    <row r="65" spans="1:5">
      <c r="A65" s="174"/>
      <c r="B65" s="174"/>
      <c r="C65" s="174"/>
      <c r="D65" s="174"/>
      <c r="E65" s="174"/>
    </row>
    <row r="66" spans="1:5">
      <c r="A66" s="174"/>
      <c r="B66" s="174"/>
      <c r="C66" s="174"/>
      <c r="D66" s="174"/>
      <c r="E66" s="174"/>
    </row>
    <row r="67" spans="1:5">
      <c r="A67" s="174"/>
      <c r="B67" s="174"/>
      <c r="C67" s="174"/>
      <c r="D67" s="174"/>
      <c r="E67" s="174"/>
    </row>
    <row r="68" spans="1:5">
      <c r="A68" s="174"/>
      <c r="B68" s="174"/>
      <c r="C68" s="174"/>
      <c r="D68" s="174"/>
      <c r="E68" s="174"/>
    </row>
    <row r="69" spans="1:5">
      <c r="A69" s="174"/>
      <c r="B69" s="174"/>
      <c r="C69" s="174"/>
      <c r="D69" s="174"/>
      <c r="E69" s="174"/>
    </row>
    <row r="70" spans="1:5">
      <c r="A70" s="174"/>
      <c r="B70" s="174"/>
      <c r="C70" s="174"/>
      <c r="D70" s="174"/>
      <c r="E70" s="174"/>
    </row>
    <row r="71" spans="1:5">
      <c r="A71" s="174"/>
      <c r="B71" s="174"/>
      <c r="C71" s="174"/>
      <c r="D71" s="174"/>
      <c r="E71" s="174"/>
    </row>
    <row r="72" spans="1:5">
      <c r="A72" s="174"/>
      <c r="B72" s="174"/>
      <c r="C72" s="174"/>
      <c r="D72" s="174"/>
      <c r="E72" s="174"/>
    </row>
    <row r="73" spans="1:5">
      <c r="A73" s="174"/>
      <c r="B73" s="174"/>
      <c r="C73" s="174"/>
      <c r="D73" s="174"/>
      <c r="E73" s="174"/>
    </row>
    <row r="74" spans="1:5">
      <c r="A74" s="174"/>
      <c r="B74" s="174"/>
      <c r="C74" s="174"/>
      <c r="D74" s="174"/>
      <c r="E74" s="174"/>
    </row>
    <row r="75" spans="1:5">
      <c r="A75" s="174"/>
      <c r="B75" s="174"/>
      <c r="C75" s="174"/>
      <c r="D75" s="174"/>
      <c r="E75" s="174"/>
    </row>
    <row r="76" spans="1:5">
      <c r="A76" s="174"/>
      <c r="B76" s="174"/>
      <c r="C76" s="174"/>
      <c r="D76" s="174"/>
      <c r="E76" s="174"/>
    </row>
    <row r="77" spans="1:5">
      <c r="A77" s="174"/>
      <c r="B77" s="174"/>
      <c r="C77" s="174"/>
      <c r="D77" s="174"/>
      <c r="E77" s="174"/>
    </row>
    <row r="78" spans="1:5">
      <c r="A78" s="174"/>
      <c r="B78" s="174"/>
      <c r="C78" s="174"/>
      <c r="D78" s="174"/>
      <c r="E78" s="174"/>
    </row>
    <row r="79" spans="1:5">
      <c r="A79" s="174"/>
      <c r="B79" s="174"/>
      <c r="C79" s="174"/>
      <c r="D79" s="174"/>
      <c r="E79" s="174"/>
    </row>
    <row r="80" spans="1:5">
      <c r="A80" s="174"/>
      <c r="B80" s="174"/>
      <c r="C80" s="174"/>
      <c r="D80" s="174"/>
      <c r="E80" s="174"/>
    </row>
    <row r="81" spans="1:5">
      <c r="A81" s="174"/>
      <c r="B81" s="174"/>
      <c r="C81" s="174"/>
      <c r="D81" s="174"/>
      <c r="E81" s="174"/>
    </row>
    <row r="82" spans="1:5">
      <c r="A82" s="174"/>
      <c r="B82" s="174"/>
      <c r="C82" s="174"/>
      <c r="D82" s="174"/>
      <c r="E82" s="174"/>
    </row>
    <row r="83" spans="1:5">
      <c r="A83" s="174"/>
      <c r="B83" s="174"/>
      <c r="C83" s="174"/>
      <c r="D83" s="174"/>
      <c r="E83" s="174"/>
    </row>
    <row r="84" spans="1:5">
      <c r="A84" s="174"/>
      <c r="B84" s="174"/>
      <c r="C84" s="174"/>
      <c r="D84" s="174"/>
      <c r="E84" s="174"/>
    </row>
    <row r="85" spans="1:5">
      <c r="A85" s="174"/>
      <c r="B85" s="174"/>
      <c r="C85" s="174"/>
      <c r="D85" s="174"/>
      <c r="E85" s="174"/>
    </row>
    <row r="86" spans="1:5">
      <c r="A86" s="174"/>
      <c r="B86" s="174"/>
      <c r="C86" s="174"/>
      <c r="D86" s="174"/>
      <c r="E86" s="174"/>
    </row>
    <row r="87" spans="1:5">
      <c r="A87" s="174"/>
      <c r="B87" s="174"/>
      <c r="C87" s="174"/>
      <c r="D87" s="174"/>
      <c r="E87" s="174"/>
    </row>
    <row r="88" spans="1:5">
      <c r="A88" s="174"/>
      <c r="B88" s="174"/>
      <c r="C88" s="174"/>
      <c r="D88" s="174"/>
      <c r="E88" s="174"/>
    </row>
    <row r="89" spans="1:5">
      <c r="A89" s="174"/>
      <c r="B89" s="174"/>
      <c r="C89" s="174"/>
      <c r="D89" s="174"/>
      <c r="E89" s="174"/>
    </row>
    <row r="90" spans="1:5">
      <c r="A90" s="174"/>
      <c r="B90" s="174"/>
      <c r="C90" s="174"/>
      <c r="D90" s="174"/>
      <c r="E90" s="174"/>
    </row>
    <row r="91" spans="1:5">
      <c r="A91" s="174"/>
      <c r="B91" s="174"/>
      <c r="C91" s="174"/>
      <c r="D91" s="174"/>
      <c r="E91" s="174"/>
    </row>
    <row r="92" spans="1:5">
      <c r="A92" s="174"/>
      <c r="B92" s="174"/>
      <c r="C92" s="174"/>
      <c r="D92" s="174"/>
      <c r="E92" s="174"/>
    </row>
    <row r="93" spans="1:5">
      <c r="A93" s="174"/>
      <c r="B93" s="174"/>
      <c r="C93" s="174"/>
      <c r="D93" s="174"/>
      <c r="E93" s="174"/>
    </row>
    <row r="94" spans="1:5">
      <c r="A94" s="174"/>
      <c r="B94" s="174"/>
      <c r="C94" s="174"/>
      <c r="D94" s="174"/>
      <c r="E94" s="174"/>
    </row>
    <row r="95" spans="1:5">
      <c r="A95" s="174"/>
      <c r="B95" s="174"/>
      <c r="C95" s="174"/>
      <c r="D95" s="174"/>
      <c r="E95" s="174"/>
    </row>
    <row r="96" spans="1:5">
      <c r="A96" s="174"/>
      <c r="B96" s="174"/>
      <c r="C96" s="174"/>
      <c r="D96" s="174"/>
      <c r="E96" s="174"/>
    </row>
    <row r="97" spans="1:5">
      <c r="A97" s="174"/>
      <c r="B97" s="174"/>
      <c r="C97" s="174"/>
      <c r="D97" s="174"/>
      <c r="E97" s="174"/>
    </row>
    <row r="98" spans="1:5">
      <c r="A98" s="174"/>
      <c r="B98" s="174"/>
      <c r="C98" s="174"/>
      <c r="D98" s="174"/>
      <c r="E98" s="174"/>
    </row>
    <row r="99" spans="1:5">
      <c r="A99" s="174"/>
      <c r="B99" s="174"/>
      <c r="C99" s="174"/>
      <c r="D99" s="174"/>
      <c r="E99" s="174"/>
    </row>
    <row r="100" spans="1:5">
      <c r="A100" s="174"/>
      <c r="B100" s="174"/>
      <c r="C100" s="174"/>
      <c r="D100" s="174"/>
      <c r="E100" s="174"/>
    </row>
    <row r="101" spans="1:5">
      <c r="A101" s="174"/>
      <c r="B101" s="174"/>
      <c r="C101" s="174"/>
      <c r="D101" s="174"/>
      <c r="E101" s="174"/>
    </row>
    <row r="102" spans="1:5">
      <c r="A102" s="174"/>
      <c r="B102" s="174"/>
      <c r="C102" s="174"/>
      <c r="D102" s="174"/>
      <c r="E102" s="174"/>
    </row>
    <row r="103" spans="1:5">
      <c r="A103" s="174"/>
      <c r="B103" s="174"/>
      <c r="C103" s="174"/>
      <c r="D103" s="174"/>
      <c r="E103" s="174"/>
    </row>
    <row r="104" spans="1:5">
      <c r="A104" s="174"/>
      <c r="B104" s="174"/>
      <c r="C104" s="174"/>
      <c r="D104" s="174"/>
      <c r="E104" s="174"/>
    </row>
    <row r="105" spans="1:5">
      <c r="A105" s="174"/>
      <c r="B105" s="174"/>
      <c r="C105" s="174"/>
      <c r="D105" s="174"/>
      <c r="E105" s="174"/>
    </row>
    <row r="106" spans="1:5">
      <c r="A106" s="174"/>
      <c r="B106" s="174"/>
      <c r="C106" s="174"/>
      <c r="D106" s="174"/>
      <c r="E106" s="174"/>
    </row>
    <row r="107" spans="1:5">
      <c r="A107" s="174"/>
      <c r="B107" s="174"/>
      <c r="C107" s="174"/>
      <c r="D107" s="174"/>
      <c r="E107" s="174"/>
    </row>
    <row r="108" spans="1:5">
      <c r="A108" s="174"/>
      <c r="B108" s="174"/>
      <c r="C108" s="174"/>
      <c r="D108" s="174"/>
      <c r="E108" s="174"/>
    </row>
    <row r="109" spans="1:5">
      <c r="A109" s="174"/>
      <c r="B109" s="174"/>
      <c r="C109" s="174"/>
      <c r="D109" s="174"/>
      <c r="E109" s="174"/>
    </row>
    <row r="110" spans="1:5">
      <c r="A110" s="174"/>
      <c r="B110" s="174"/>
      <c r="C110" s="174"/>
      <c r="D110" s="174"/>
      <c r="E110" s="174"/>
    </row>
    <row r="111" spans="1:5">
      <c r="A111" s="174"/>
      <c r="B111" s="174"/>
      <c r="C111" s="174"/>
      <c r="D111" s="174"/>
      <c r="E111" s="174"/>
    </row>
    <row r="112" spans="1:5">
      <c r="A112" s="174"/>
      <c r="B112" s="174"/>
      <c r="C112" s="174"/>
      <c r="D112" s="174"/>
      <c r="E112" s="174"/>
    </row>
    <row r="113" spans="1:5">
      <c r="A113" s="174"/>
      <c r="B113" s="174"/>
      <c r="C113" s="174"/>
      <c r="D113" s="174"/>
      <c r="E113" s="174"/>
    </row>
    <row r="114" spans="1:5">
      <c r="A114" s="174"/>
      <c r="B114" s="174"/>
      <c r="C114" s="174"/>
      <c r="D114" s="174"/>
      <c r="E114" s="174"/>
    </row>
    <row r="115" spans="1:5">
      <c r="A115" s="174"/>
      <c r="B115" s="174"/>
      <c r="C115" s="174"/>
      <c r="D115" s="174"/>
      <c r="E115" s="174"/>
    </row>
    <row r="116" spans="1:5">
      <c r="A116" s="174"/>
      <c r="B116" s="174"/>
      <c r="C116" s="174"/>
      <c r="D116" s="174"/>
      <c r="E116" s="174"/>
    </row>
    <row r="117" spans="1:5">
      <c r="A117" s="174"/>
      <c r="B117" s="174"/>
      <c r="C117" s="174"/>
      <c r="D117" s="174"/>
      <c r="E117" s="174"/>
    </row>
    <row r="118" spans="1:5">
      <c r="A118" s="174"/>
      <c r="B118" s="174"/>
      <c r="C118" s="174"/>
      <c r="D118" s="174"/>
      <c r="E118" s="174"/>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workbookViewId="0"/>
  </sheetViews>
  <sheetFormatPr defaultRowHeight="12.75"/>
  <cols>
    <col min="1" max="1" width="19.85546875" style="324" customWidth="1"/>
    <col min="2" max="2" width="16.28515625" style="325" customWidth="1"/>
    <col min="3" max="3" width="12.7109375" style="325" customWidth="1"/>
    <col min="4" max="4" width="8.85546875" style="325" customWidth="1"/>
    <col min="5" max="5" width="8.42578125" style="325" customWidth="1"/>
    <col min="6" max="16384" width="9.140625" style="174"/>
  </cols>
  <sheetData>
    <row r="1" spans="1:5" ht="15.95" customHeight="1"/>
    <row r="2" spans="1:5" ht="15.95" customHeight="1"/>
    <row r="3" spans="1:5" ht="15.95" customHeight="1">
      <c r="A3" s="412" t="s">
        <v>428</v>
      </c>
      <c r="B3" s="324"/>
      <c r="E3" s="323"/>
    </row>
    <row r="4" spans="1:5" ht="15.95" customHeight="1">
      <c r="A4" s="412" t="s">
        <v>220</v>
      </c>
      <c r="B4" s="324"/>
      <c r="E4" s="323"/>
    </row>
    <row r="5" spans="1:5" ht="15.95" customHeight="1">
      <c r="A5" s="412"/>
      <c r="B5" s="324"/>
      <c r="E5" s="323"/>
    </row>
    <row r="6" spans="1:5" ht="15.95" customHeight="1">
      <c r="A6" s="175" t="s">
        <v>164</v>
      </c>
      <c r="B6" s="322" t="s">
        <v>184</v>
      </c>
      <c r="E6" s="323"/>
    </row>
    <row r="7" spans="1:5" ht="15.95" customHeight="1">
      <c r="A7" s="482" t="s">
        <v>165</v>
      </c>
      <c r="B7" s="485">
        <v>205055</v>
      </c>
      <c r="E7" s="323"/>
    </row>
    <row r="8" spans="1:5" ht="15.95" customHeight="1">
      <c r="A8" s="483" t="s">
        <v>166</v>
      </c>
      <c r="B8" s="486">
        <v>113752</v>
      </c>
    </row>
    <row r="9" spans="1:5" ht="15.95" customHeight="1">
      <c r="A9" s="482" t="s">
        <v>168</v>
      </c>
      <c r="B9" s="485">
        <v>18784</v>
      </c>
    </row>
    <row r="10" spans="1:5" ht="15.95" customHeight="1">
      <c r="A10" s="483" t="s">
        <v>169</v>
      </c>
      <c r="B10" s="486">
        <v>18164</v>
      </c>
    </row>
    <row r="11" spans="1:5" ht="15.95" customHeight="1">
      <c r="A11" s="482" t="s">
        <v>167</v>
      </c>
      <c r="B11" s="485">
        <v>12495</v>
      </c>
    </row>
    <row r="12" spans="1:5" ht="15.95" customHeight="1" thickBot="1">
      <c r="A12" s="483" t="s">
        <v>301</v>
      </c>
      <c r="B12" s="486">
        <v>16843</v>
      </c>
    </row>
    <row r="13" spans="1:5" ht="15.95" customHeight="1" thickBot="1">
      <c r="A13" s="484" t="s">
        <v>170</v>
      </c>
      <c r="B13" s="487">
        <v>385093</v>
      </c>
    </row>
    <row r="14" spans="1:5" ht="15.95" customHeight="1">
      <c r="A14" s="410"/>
      <c r="B14" s="411"/>
    </row>
    <row r="15" spans="1:5" ht="15.95" customHeight="1">
      <c r="A15" s="324" t="s">
        <v>360</v>
      </c>
      <c r="B15" s="411"/>
    </row>
    <row r="16" spans="1:5" ht="15.95" customHeight="1">
      <c r="A16" s="413"/>
      <c r="B16" s="411"/>
    </row>
    <row r="17" spans="1:5" ht="15.75" customHeight="1">
      <c r="A17" s="174"/>
      <c r="B17" s="174"/>
      <c r="C17" s="174"/>
      <c r="D17" s="174"/>
      <c r="E17" s="174"/>
    </row>
    <row r="18" spans="1:5">
      <c r="A18" s="174"/>
      <c r="B18" s="174"/>
      <c r="C18" s="174"/>
      <c r="D18" s="174"/>
      <c r="E18" s="174"/>
    </row>
    <row r="19" spans="1:5">
      <c r="A19" s="174"/>
      <c r="B19" s="174"/>
      <c r="C19" s="174"/>
      <c r="D19" s="174"/>
      <c r="E19" s="174"/>
    </row>
    <row r="20" spans="1:5">
      <c r="A20" s="174"/>
      <c r="B20" s="174"/>
      <c r="C20" s="174"/>
      <c r="D20" s="174"/>
      <c r="E20" s="174"/>
    </row>
    <row r="21" spans="1:5">
      <c r="A21" s="174"/>
      <c r="B21" s="174"/>
      <c r="C21" s="174"/>
      <c r="D21" s="174"/>
      <c r="E21" s="174"/>
    </row>
    <row r="22" spans="1:5">
      <c r="A22" s="174"/>
      <c r="B22" s="174"/>
      <c r="C22" s="174"/>
      <c r="D22" s="174"/>
      <c r="E22" s="174"/>
    </row>
    <row r="23" spans="1:5">
      <c r="A23" s="174"/>
      <c r="B23" s="174"/>
      <c r="C23" s="174"/>
      <c r="D23" s="174"/>
      <c r="E23" s="174"/>
    </row>
    <row r="24" spans="1:5">
      <c r="A24" s="174"/>
      <c r="B24" s="174"/>
      <c r="C24" s="174"/>
      <c r="D24" s="174"/>
      <c r="E24" s="174"/>
    </row>
    <row r="25" spans="1:5">
      <c r="A25" s="174"/>
      <c r="B25" s="174"/>
      <c r="C25" s="174"/>
      <c r="D25" s="174"/>
      <c r="E25" s="174"/>
    </row>
    <row r="26" spans="1:5">
      <c r="A26" s="174"/>
      <c r="B26" s="174"/>
      <c r="C26" s="174"/>
      <c r="D26" s="174"/>
      <c r="E26" s="174"/>
    </row>
    <row r="27" spans="1:5">
      <c r="A27" s="174"/>
      <c r="B27" s="174"/>
      <c r="C27" s="174"/>
      <c r="D27" s="174"/>
      <c r="E27" s="174"/>
    </row>
    <row r="28" spans="1:5">
      <c r="A28" s="174"/>
      <c r="B28" s="174"/>
      <c r="C28" s="174"/>
      <c r="D28" s="174"/>
      <c r="E28" s="174"/>
    </row>
    <row r="29" spans="1:5">
      <c r="A29" s="174"/>
      <c r="B29" s="174"/>
      <c r="C29" s="174"/>
      <c r="D29" s="174"/>
      <c r="E29" s="174"/>
    </row>
    <row r="30" spans="1:5">
      <c r="A30" s="174"/>
      <c r="B30" s="174"/>
      <c r="C30" s="174"/>
      <c r="D30" s="174"/>
      <c r="E30" s="174"/>
    </row>
    <row r="31" spans="1:5">
      <c r="A31" s="174"/>
      <c r="B31" s="174"/>
      <c r="C31" s="174"/>
      <c r="D31" s="174"/>
      <c r="E31" s="174"/>
    </row>
    <row r="32" spans="1:5">
      <c r="A32" s="174"/>
      <c r="B32" s="174"/>
      <c r="C32" s="174"/>
      <c r="D32" s="174"/>
      <c r="E32" s="174"/>
    </row>
    <row r="33" spans="1:5">
      <c r="A33" s="174"/>
      <c r="B33" s="174"/>
      <c r="C33" s="174"/>
      <c r="D33" s="174"/>
      <c r="E33" s="174"/>
    </row>
    <row r="34" spans="1:5">
      <c r="A34" s="174"/>
      <c r="B34" s="174"/>
      <c r="C34" s="174"/>
      <c r="D34" s="174"/>
      <c r="E34" s="174"/>
    </row>
    <row r="35" spans="1:5">
      <c r="A35" s="174"/>
      <c r="B35" s="174"/>
      <c r="C35" s="174"/>
      <c r="D35" s="174"/>
      <c r="E35" s="174"/>
    </row>
    <row r="36" spans="1:5">
      <c r="A36" s="174"/>
      <c r="B36" s="174"/>
      <c r="C36" s="174"/>
      <c r="D36" s="174"/>
      <c r="E36" s="174"/>
    </row>
    <row r="37" spans="1:5">
      <c r="A37" s="174"/>
      <c r="B37" s="174"/>
      <c r="C37" s="174"/>
      <c r="D37" s="174"/>
      <c r="E37" s="174"/>
    </row>
    <row r="38" spans="1:5">
      <c r="A38" s="174"/>
      <c r="B38" s="174"/>
      <c r="C38" s="174"/>
      <c r="D38" s="174"/>
      <c r="E38" s="174"/>
    </row>
    <row r="39" spans="1:5">
      <c r="A39" s="174"/>
      <c r="B39" s="174"/>
      <c r="C39" s="174"/>
      <c r="D39" s="174"/>
      <c r="E39" s="174"/>
    </row>
    <row r="40" spans="1:5">
      <c r="A40" s="174"/>
      <c r="B40" s="174"/>
      <c r="C40" s="174"/>
      <c r="D40" s="174"/>
      <c r="E40" s="174"/>
    </row>
    <row r="41" spans="1:5">
      <c r="A41" s="174"/>
      <c r="B41" s="174"/>
      <c r="C41" s="174"/>
      <c r="D41" s="174"/>
      <c r="E41" s="174"/>
    </row>
    <row r="42" spans="1:5">
      <c r="A42" s="174"/>
      <c r="B42" s="174"/>
      <c r="C42" s="174"/>
      <c r="D42" s="174"/>
      <c r="E42" s="174"/>
    </row>
    <row r="43" spans="1:5">
      <c r="A43" s="174"/>
      <c r="B43" s="174"/>
      <c r="C43" s="174"/>
      <c r="D43" s="174"/>
      <c r="E43" s="174"/>
    </row>
    <row r="44" spans="1:5">
      <c r="A44" s="174"/>
      <c r="B44" s="174"/>
      <c r="C44" s="174"/>
      <c r="D44" s="174"/>
      <c r="E44" s="174"/>
    </row>
    <row r="45" spans="1:5">
      <c r="A45" s="174"/>
      <c r="B45" s="174"/>
      <c r="C45" s="174"/>
      <c r="D45" s="174"/>
      <c r="E45" s="174"/>
    </row>
    <row r="46" spans="1:5">
      <c r="A46" s="174"/>
      <c r="B46" s="174"/>
      <c r="C46" s="174"/>
      <c r="D46" s="174"/>
      <c r="E46" s="174"/>
    </row>
    <row r="47" spans="1:5">
      <c r="A47" s="174"/>
      <c r="B47" s="174"/>
      <c r="C47" s="174"/>
      <c r="D47" s="174"/>
      <c r="E47" s="174"/>
    </row>
    <row r="48" spans="1:5">
      <c r="A48" s="174"/>
      <c r="B48" s="174"/>
      <c r="C48" s="174"/>
      <c r="D48" s="174"/>
      <c r="E48" s="174"/>
    </row>
    <row r="49" spans="1:5">
      <c r="A49" s="174"/>
      <c r="B49" s="174"/>
      <c r="C49" s="174"/>
      <c r="D49" s="174"/>
      <c r="E49" s="174"/>
    </row>
    <row r="50" spans="1:5">
      <c r="A50" s="174"/>
      <c r="B50" s="174"/>
      <c r="C50" s="174"/>
      <c r="D50" s="174"/>
      <c r="E50" s="174"/>
    </row>
    <row r="51" spans="1:5">
      <c r="A51" s="174"/>
      <c r="B51" s="174"/>
      <c r="C51" s="174"/>
      <c r="D51" s="174"/>
      <c r="E51" s="174"/>
    </row>
    <row r="52" spans="1:5">
      <c r="A52" s="174"/>
      <c r="B52" s="174"/>
      <c r="C52" s="174"/>
      <c r="D52" s="174"/>
      <c r="E52" s="174"/>
    </row>
    <row r="53" spans="1:5">
      <c r="A53" s="174"/>
      <c r="B53" s="174"/>
      <c r="C53" s="174"/>
      <c r="D53" s="174"/>
      <c r="E53" s="174"/>
    </row>
    <row r="54" spans="1:5">
      <c r="A54" s="174"/>
      <c r="B54" s="174"/>
      <c r="C54" s="174"/>
      <c r="D54" s="174"/>
      <c r="E54" s="174"/>
    </row>
    <row r="55" spans="1:5">
      <c r="A55" s="174"/>
      <c r="B55" s="174"/>
      <c r="C55" s="174"/>
      <c r="D55" s="174"/>
      <c r="E55" s="174"/>
    </row>
    <row r="56" spans="1:5">
      <c r="A56" s="174"/>
      <c r="B56" s="174"/>
      <c r="C56" s="174"/>
      <c r="D56" s="174"/>
      <c r="E56" s="174"/>
    </row>
    <row r="57" spans="1:5">
      <c r="A57" s="174"/>
      <c r="B57" s="174"/>
      <c r="C57" s="174"/>
      <c r="D57" s="174"/>
      <c r="E57" s="174"/>
    </row>
    <row r="58" spans="1:5">
      <c r="A58" s="174"/>
      <c r="B58" s="174"/>
      <c r="C58" s="174"/>
      <c r="D58" s="174"/>
      <c r="E58" s="174"/>
    </row>
    <row r="59" spans="1:5">
      <c r="A59" s="174"/>
      <c r="B59" s="174"/>
      <c r="C59" s="174"/>
      <c r="D59" s="174"/>
      <c r="E59" s="174"/>
    </row>
    <row r="60" spans="1:5">
      <c r="A60" s="174"/>
      <c r="B60" s="174"/>
      <c r="C60" s="174"/>
      <c r="D60" s="174"/>
      <c r="E60" s="174"/>
    </row>
    <row r="61" spans="1:5">
      <c r="A61" s="174"/>
      <c r="B61" s="174"/>
      <c r="C61" s="174"/>
      <c r="D61" s="174"/>
      <c r="E61" s="174"/>
    </row>
    <row r="62" spans="1:5">
      <c r="A62" s="174"/>
      <c r="B62" s="174"/>
      <c r="C62" s="174"/>
      <c r="D62" s="174"/>
      <c r="E62" s="174"/>
    </row>
    <row r="63" spans="1:5">
      <c r="A63" s="174"/>
      <c r="B63" s="174"/>
      <c r="C63" s="174"/>
      <c r="D63" s="174"/>
      <c r="E63" s="174"/>
    </row>
    <row r="64" spans="1:5">
      <c r="A64" s="174"/>
      <c r="B64" s="174"/>
      <c r="C64" s="174"/>
      <c r="D64" s="174"/>
      <c r="E64" s="174"/>
    </row>
    <row r="65" spans="1:5">
      <c r="A65" s="174"/>
      <c r="B65" s="174"/>
      <c r="C65" s="174"/>
      <c r="D65" s="174"/>
      <c r="E65" s="174"/>
    </row>
    <row r="66" spans="1:5">
      <c r="A66" s="174"/>
      <c r="B66" s="174"/>
      <c r="C66" s="174"/>
      <c r="D66" s="174"/>
      <c r="E66" s="174"/>
    </row>
    <row r="67" spans="1:5">
      <c r="A67" s="174"/>
      <c r="B67" s="174"/>
      <c r="C67" s="174"/>
      <c r="D67" s="174"/>
      <c r="E67" s="174"/>
    </row>
    <row r="68" spans="1:5">
      <c r="A68" s="174"/>
      <c r="B68" s="174"/>
      <c r="C68" s="174"/>
      <c r="D68" s="174"/>
      <c r="E68" s="174"/>
    </row>
    <row r="69" spans="1:5">
      <c r="A69" s="174"/>
      <c r="B69" s="174"/>
      <c r="C69" s="174"/>
      <c r="D69" s="174"/>
      <c r="E69" s="174"/>
    </row>
    <row r="70" spans="1:5">
      <c r="A70" s="174"/>
      <c r="B70" s="174"/>
      <c r="C70" s="174"/>
      <c r="D70" s="174"/>
      <c r="E70" s="174"/>
    </row>
    <row r="71" spans="1:5">
      <c r="A71" s="174"/>
      <c r="B71" s="174"/>
      <c r="C71" s="174"/>
      <c r="D71" s="174"/>
      <c r="E71" s="174"/>
    </row>
    <row r="72" spans="1:5">
      <c r="A72" s="174"/>
      <c r="B72" s="174"/>
      <c r="C72" s="174"/>
      <c r="D72" s="174"/>
      <c r="E72" s="174"/>
    </row>
    <row r="73" spans="1:5">
      <c r="A73" s="174"/>
      <c r="B73" s="174"/>
      <c r="C73" s="174"/>
      <c r="D73" s="174"/>
      <c r="E73" s="174"/>
    </row>
    <row r="74" spans="1:5">
      <c r="A74" s="174"/>
      <c r="B74" s="174"/>
      <c r="C74" s="174"/>
      <c r="D74" s="174"/>
      <c r="E74" s="174"/>
    </row>
    <row r="75" spans="1:5">
      <c r="A75" s="174"/>
      <c r="B75" s="174"/>
      <c r="C75" s="174"/>
      <c r="D75" s="174"/>
      <c r="E75" s="174"/>
    </row>
    <row r="76" spans="1:5">
      <c r="A76" s="174"/>
      <c r="B76" s="174"/>
      <c r="C76" s="174"/>
      <c r="D76" s="174"/>
      <c r="E76" s="174"/>
    </row>
    <row r="77" spans="1:5">
      <c r="A77" s="174"/>
      <c r="B77" s="174"/>
      <c r="C77" s="174"/>
      <c r="D77" s="174"/>
      <c r="E77" s="174"/>
    </row>
    <row r="78" spans="1:5">
      <c r="A78" s="174"/>
      <c r="B78" s="174"/>
      <c r="C78" s="174"/>
      <c r="D78" s="174"/>
      <c r="E78" s="174"/>
    </row>
    <row r="79" spans="1:5">
      <c r="A79" s="174"/>
      <c r="B79" s="174"/>
      <c r="C79" s="174"/>
      <c r="D79" s="174"/>
      <c r="E79" s="174"/>
    </row>
    <row r="80" spans="1:5">
      <c r="A80" s="174"/>
      <c r="B80" s="174"/>
      <c r="C80" s="174"/>
      <c r="D80" s="174"/>
      <c r="E80" s="174"/>
    </row>
    <row r="81" spans="1:5">
      <c r="A81" s="174"/>
      <c r="B81" s="174"/>
      <c r="C81" s="174"/>
      <c r="D81" s="174"/>
      <c r="E81" s="174"/>
    </row>
    <row r="82" spans="1:5">
      <c r="A82" s="174"/>
      <c r="B82" s="174"/>
      <c r="C82" s="174"/>
      <c r="D82" s="174"/>
      <c r="E82" s="174"/>
    </row>
    <row r="83" spans="1:5">
      <c r="A83" s="174"/>
      <c r="B83" s="174"/>
      <c r="C83" s="174"/>
      <c r="D83" s="174"/>
      <c r="E83" s="174"/>
    </row>
    <row r="84" spans="1:5">
      <c r="A84" s="174"/>
      <c r="B84" s="174"/>
      <c r="C84" s="174"/>
      <c r="D84" s="174"/>
      <c r="E84" s="174"/>
    </row>
    <row r="85" spans="1:5">
      <c r="A85" s="174"/>
      <c r="B85" s="174"/>
      <c r="C85" s="174"/>
      <c r="D85" s="174"/>
      <c r="E85" s="174"/>
    </row>
    <row r="86" spans="1:5">
      <c r="A86" s="174"/>
      <c r="B86" s="174"/>
      <c r="C86" s="174"/>
      <c r="D86" s="174"/>
      <c r="E86" s="174"/>
    </row>
    <row r="87" spans="1:5">
      <c r="A87" s="174"/>
      <c r="B87" s="174"/>
      <c r="C87" s="174"/>
      <c r="D87" s="174"/>
      <c r="E87" s="174"/>
    </row>
    <row r="88" spans="1:5">
      <c r="A88" s="174"/>
      <c r="B88" s="174"/>
      <c r="C88" s="174"/>
      <c r="D88" s="174"/>
      <c r="E88" s="174"/>
    </row>
    <row r="89" spans="1:5">
      <c r="A89" s="174"/>
      <c r="B89" s="174"/>
      <c r="C89" s="174"/>
      <c r="D89" s="174"/>
      <c r="E89" s="174"/>
    </row>
    <row r="90" spans="1:5">
      <c r="A90" s="174"/>
      <c r="B90" s="174"/>
      <c r="C90" s="174"/>
      <c r="D90" s="174"/>
      <c r="E90" s="174"/>
    </row>
    <row r="91" spans="1:5">
      <c r="A91" s="174"/>
      <c r="B91" s="174"/>
      <c r="C91" s="174"/>
      <c r="D91" s="174"/>
      <c r="E91" s="174"/>
    </row>
    <row r="92" spans="1:5">
      <c r="A92" s="174"/>
      <c r="B92" s="174"/>
      <c r="C92" s="174"/>
      <c r="D92" s="174"/>
      <c r="E92" s="174"/>
    </row>
    <row r="93" spans="1:5">
      <c r="A93" s="174"/>
      <c r="B93" s="174"/>
      <c r="C93" s="174"/>
      <c r="D93" s="174"/>
      <c r="E93" s="174"/>
    </row>
    <row r="94" spans="1:5">
      <c r="A94" s="174"/>
      <c r="B94" s="174"/>
      <c r="C94" s="174"/>
      <c r="D94" s="174"/>
      <c r="E94" s="174"/>
    </row>
    <row r="95" spans="1:5">
      <c r="A95" s="174"/>
      <c r="B95" s="174"/>
      <c r="C95" s="174"/>
      <c r="D95" s="174"/>
      <c r="E95" s="174"/>
    </row>
    <row r="96" spans="1:5">
      <c r="A96" s="174"/>
      <c r="B96" s="174"/>
      <c r="C96" s="174"/>
      <c r="D96" s="174"/>
      <c r="E96" s="174"/>
    </row>
    <row r="97" spans="1:5">
      <c r="A97" s="174"/>
      <c r="B97" s="174"/>
      <c r="C97" s="174"/>
      <c r="D97" s="174"/>
      <c r="E97" s="174"/>
    </row>
    <row r="98" spans="1:5">
      <c r="A98" s="174"/>
      <c r="B98" s="174"/>
      <c r="C98" s="174"/>
      <c r="D98" s="174"/>
      <c r="E98" s="174"/>
    </row>
    <row r="99" spans="1:5">
      <c r="A99" s="174"/>
      <c r="B99" s="174"/>
      <c r="C99" s="174"/>
      <c r="D99" s="174"/>
      <c r="E99" s="174"/>
    </row>
    <row r="100" spans="1:5">
      <c r="A100" s="174"/>
      <c r="B100" s="174"/>
      <c r="C100" s="174"/>
      <c r="D100" s="174"/>
      <c r="E100" s="174"/>
    </row>
    <row r="101" spans="1:5">
      <c r="A101" s="174"/>
      <c r="B101" s="174"/>
      <c r="C101" s="174"/>
      <c r="D101" s="174"/>
      <c r="E101" s="174"/>
    </row>
    <row r="102" spans="1:5">
      <c r="A102" s="174"/>
      <c r="B102" s="174"/>
      <c r="C102" s="174"/>
      <c r="D102" s="174"/>
      <c r="E102" s="174"/>
    </row>
    <row r="103" spans="1:5">
      <c r="A103" s="174"/>
      <c r="B103" s="174"/>
      <c r="C103" s="174"/>
      <c r="D103" s="174"/>
      <c r="E103" s="174"/>
    </row>
    <row r="104" spans="1:5">
      <c r="A104" s="174"/>
      <c r="B104" s="174"/>
      <c r="C104" s="174"/>
      <c r="D104" s="174"/>
      <c r="E104" s="174"/>
    </row>
    <row r="105" spans="1:5">
      <c r="A105" s="174"/>
      <c r="B105" s="174"/>
      <c r="C105" s="174"/>
      <c r="D105" s="174"/>
      <c r="E105" s="174"/>
    </row>
    <row r="106" spans="1:5">
      <c r="A106" s="174"/>
      <c r="B106" s="174"/>
      <c r="C106" s="174"/>
      <c r="D106" s="174"/>
      <c r="E106" s="174"/>
    </row>
    <row r="107" spans="1:5">
      <c r="A107" s="174"/>
      <c r="B107" s="174"/>
      <c r="C107" s="174"/>
      <c r="D107" s="174"/>
      <c r="E107" s="174"/>
    </row>
    <row r="108" spans="1:5">
      <c r="A108" s="174"/>
      <c r="B108" s="174"/>
      <c r="C108" s="174"/>
      <c r="D108" s="174"/>
      <c r="E108" s="174"/>
    </row>
    <row r="109" spans="1:5">
      <c r="A109" s="174"/>
      <c r="B109" s="174"/>
      <c r="C109" s="174"/>
      <c r="D109" s="174"/>
      <c r="E109" s="174"/>
    </row>
    <row r="110" spans="1:5">
      <c r="A110" s="174"/>
      <c r="B110" s="174"/>
      <c r="C110" s="174"/>
      <c r="D110" s="174"/>
      <c r="E110" s="174"/>
    </row>
    <row r="111" spans="1:5">
      <c r="A111" s="174"/>
      <c r="B111" s="174"/>
      <c r="C111" s="174"/>
      <c r="D111" s="174"/>
      <c r="E111" s="174"/>
    </row>
    <row r="112" spans="1:5">
      <c r="A112" s="174"/>
      <c r="B112" s="174"/>
      <c r="C112" s="174"/>
      <c r="D112" s="174"/>
      <c r="E112" s="174"/>
    </row>
    <row r="113" spans="1:5">
      <c r="A113" s="174"/>
      <c r="B113" s="174"/>
      <c r="C113" s="174"/>
      <c r="D113" s="174"/>
      <c r="E113" s="174"/>
    </row>
    <row r="114" spans="1:5">
      <c r="A114" s="174"/>
      <c r="B114" s="174"/>
      <c r="C114" s="174"/>
      <c r="D114" s="174"/>
      <c r="E114" s="174"/>
    </row>
    <row r="115" spans="1:5">
      <c r="A115" s="174"/>
      <c r="B115" s="174"/>
      <c r="C115" s="174"/>
      <c r="D115" s="174"/>
      <c r="E115" s="174"/>
    </row>
    <row r="116" spans="1:5">
      <c r="A116" s="174"/>
      <c r="B116" s="174"/>
      <c r="C116" s="174"/>
      <c r="D116" s="174"/>
      <c r="E116" s="174"/>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workbookViewId="0"/>
  </sheetViews>
  <sheetFormatPr defaultRowHeight="12.75"/>
  <cols>
    <col min="1" max="1" width="12.7109375" style="325" customWidth="1"/>
    <col min="2" max="2" width="16.7109375" style="325" customWidth="1"/>
    <col min="3" max="3" width="12.7109375" style="325" customWidth="1"/>
    <col min="4" max="4" width="8.85546875" style="325" customWidth="1"/>
    <col min="5" max="5" width="8.42578125" style="325" customWidth="1"/>
    <col min="6" max="16384" width="9.140625" style="174"/>
  </cols>
  <sheetData>
    <row r="1" spans="1:5" ht="15.95" customHeight="1"/>
    <row r="2" spans="1:5" ht="15.95" customHeight="1"/>
    <row r="3" spans="1:5" ht="15.95" customHeight="1">
      <c r="A3" s="412" t="s">
        <v>429</v>
      </c>
      <c r="E3" s="323"/>
    </row>
    <row r="4" spans="1:5" ht="15.95" customHeight="1">
      <c r="A4" s="412" t="s">
        <v>221</v>
      </c>
      <c r="E4" s="323"/>
    </row>
    <row r="5" spans="1:5" ht="15.95" customHeight="1">
      <c r="E5" s="323"/>
    </row>
    <row r="6" spans="1:5" ht="15.95" customHeight="1">
      <c r="A6" s="175" t="s">
        <v>137</v>
      </c>
      <c r="B6" s="322" t="s">
        <v>184</v>
      </c>
      <c r="E6" s="323"/>
    </row>
    <row r="7" spans="1:5" ht="15.95" customHeight="1">
      <c r="A7" s="482" t="s">
        <v>140</v>
      </c>
      <c r="B7" s="485">
        <v>120910</v>
      </c>
      <c r="E7" s="323"/>
    </row>
    <row r="8" spans="1:5" ht="15.95" customHeight="1">
      <c r="A8" s="483" t="s">
        <v>132</v>
      </c>
      <c r="B8" s="486">
        <v>70820</v>
      </c>
    </row>
    <row r="9" spans="1:5" ht="15.95" customHeight="1">
      <c r="A9" s="482" t="s">
        <v>302</v>
      </c>
      <c r="B9" s="485">
        <v>45327</v>
      </c>
    </row>
    <row r="10" spans="1:5" ht="15.95" customHeight="1">
      <c r="A10" s="483" t="s">
        <v>292</v>
      </c>
      <c r="B10" s="486">
        <v>28167</v>
      </c>
    </row>
    <row r="11" spans="1:5" ht="15.95" customHeight="1">
      <c r="A11" s="482" t="s">
        <v>293</v>
      </c>
      <c r="B11" s="485">
        <v>25481</v>
      </c>
    </row>
    <row r="12" spans="1:5" ht="15.95" customHeight="1">
      <c r="A12" s="483" t="s">
        <v>249</v>
      </c>
      <c r="B12" s="486">
        <v>24981</v>
      </c>
    </row>
    <row r="13" spans="1:5" ht="15.95" customHeight="1">
      <c r="A13" s="726" t="s">
        <v>5</v>
      </c>
      <c r="B13" s="727">
        <v>17343</v>
      </c>
    </row>
    <row r="14" spans="1:5" ht="15.95" customHeight="1" thickBot="1">
      <c r="A14" s="809" t="s">
        <v>139</v>
      </c>
      <c r="B14" s="486">
        <v>52063</v>
      </c>
    </row>
    <row r="15" spans="1:5" ht="15.95" customHeight="1" thickBot="1">
      <c r="A15" s="484" t="s">
        <v>170</v>
      </c>
      <c r="B15" s="487">
        <v>385093</v>
      </c>
    </row>
    <row r="17" spans="1:5">
      <c r="A17" s="324" t="s">
        <v>360</v>
      </c>
    </row>
    <row r="19" spans="1:5" ht="15.75" customHeight="1">
      <c r="A19" s="174"/>
      <c r="B19" s="174"/>
      <c r="C19" s="174"/>
      <c r="D19" s="174"/>
      <c r="E19" s="174"/>
    </row>
    <row r="20" spans="1:5">
      <c r="A20" s="174"/>
      <c r="B20" s="174"/>
      <c r="C20" s="174"/>
      <c r="D20" s="174"/>
      <c r="E20" s="174"/>
    </row>
    <row r="21" spans="1:5">
      <c r="A21" s="174"/>
      <c r="B21" s="174"/>
      <c r="C21" s="174"/>
      <c r="D21" s="174"/>
      <c r="E21" s="174"/>
    </row>
    <row r="22" spans="1:5">
      <c r="A22" s="174"/>
      <c r="B22" s="174"/>
      <c r="C22" s="174"/>
      <c r="D22" s="174"/>
      <c r="E22" s="174"/>
    </row>
    <row r="23" spans="1:5">
      <c r="A23" s="174"/>
      <c r="B23" s="174"/>
      <c r="C23" s="174"/>
      <c r="D23" s="174"/>
      <c r="E23" s="174"/>
    </row>
    <row r="24" spans="1:5">
      <c r="A24" s="174"/>
      <c r="B24" s="174"/>
      <c r="C24" s="174"/>
      <c r="D24" s="174"/>
      <c r="E24" s="174"/>
    </row>
    <row r="25" spans="1:5">
      <c r="A25" s="174"/>
      <c r="B25" s="174"/>
      <c r="C25" s="174"/>
      <c r="D25" s="174"/>
      <c r="E25" s="174"/>
    </row>
    <row r="26" spans="1:5">
      <c r="A26" s="174"/>
      <c r="B26" s="174"/>
      <c r="C26" s="174"/>
      <c r="D26" s="174"/>
      <c r="E26" s="174"/>
    </row>
    <row r="27" spans="1:5">
      <c r="A27" s="174"/>
      <c r="B27" s="174"/>
      <c r="C27" s="174"/>
      <c r="D27" s="174"/>
      <c r="E27" s="174"/>
    </row>
    <row r="28" spans="1:5">
      <c r="A28" s="174"/>
      <c r="B28" s="174"/>
      <c r="C28" s="174"/>
      <c r="D28" s="174"/>
      <c r="E28" s="174"/>
    </row>
    <row r="29" spans="1:5">
      <c r="A29" s="174"/>
      <c r="B29" s="174"/>
      <c r="C29" s="174"/>
      <c r="D29" s="174"/>
      <c r="E29" s="174"/>
    </row>
    <row r="30" spans="1:5">
      <c r="A30" s="174"/>
      <c r="B30" s="174"/>
      <c r="C30" s="174"/>
      <c r="D30" s="174"/>
      <c r="E30" s="174"/>
    </row>
    <row r="31" spans="1:5">
      <c r="A31" s="174"/>
      <c r="B31" s="174"/>
      <c r="C31" s="174"/>
      <c r="D31" s="174"/>
      <c r="E31" s="174"/>
    </row>
    <row r="32" spans="1:5">
      <c r="A32" s="174"/>
      <c r="B32" s="174"/>
      <c r="C32" s="174"/>
      <c r="D32" s="174"/>
      <c r="E32" s="174"/>
    </row>
    <row r="33" spans="1:5">
      <c r="A33" s="174"/>
      <c r="B33" s="174"/>
      <c r="C33" s="174"/>
      <c r="D33" s="174"/>
      <c r="E33" s="174"/>
    </row>
    <row r="34" spans="1:5">
      <c r="A34" s="174"/>
      <c r="B34" s="174"/>
      <c r="C34" s="174"/>
      <c r="D34" s="174"/>
      <c r="E34" s="174"/>
    </row>
    <row r="35" spans="1:5">
      <c r="A35" s="174"/>
      <c r="B35" s="174"/>
      <c r="C35" s="174"/>
      <c r="D35" s="174"/>
      <c r="E35" s="174"/>
    </row>
    <row r="36" spans="1:5">
      <c r="A36" s="174"/>
      <c r="B36" s="174"/>
      <c r="C36" s="174"/>
      <c r="D36" s="174"/>
      <c r="E36" s="174"/>
    </row>
    <row r="37" spans="1:5">
      <c r="A37" s="174"/>
      <c r="B37" s="174"/>
      <c r="C37" s="174"/>
      <c r="D37" s="174"/>
      <c r="E37" s="174"/>
    </row>
    <row r="38" spans="1:5">
      <c r="A38" s="174"/>
      <c r="B38" s="174"/>
      <c r="C38" s="174"/>
      <c r="D38" s="174"/>
      <c r="E38" s="174"/>
    </row>
    <row r="39" spans="1:5">
      <c r="A39" s="174"/>
      <c r="B39" s="174"/>
      <c r="C39" s="174"/>
      <c r="D39" s="174"/>
      <c r="E39" s="174"/>
    </row>
    <row r="40" spans="1:5">
      <c r="A40" s="174"/>
      <c r="B40" s="174"/>
      <c r="C40" s="174"/>
      <c r="D40" s="174"/>
      <c r="E40" s="174"/>
    </row>
    <row r="41" spans="1:5">
      <c r="A41" s="174"/>
      <c r="B41" s="174"/>
      <c r="C41" s="174"/>
      <c r="D41" s="174"/>
      <c r="E41" s="174"/>
    </row>
    <row r="42" spans="1:5">
      <c r="A42" s="174"/>
      <c r="B42" s="174"/>
      <c r="C42" s="174"/>
      <c r="D42" s="174"/>
      <c r="E42" s="174"/>
    </row>
    <row r="43" spans="1:5">
      <c r="A43" s="174"/>
      <c r="B43" s="174"/>
      <c r="C43" s="174"/>
      <c r="D43" s="174"/>
      <c r="E43" s="174"/>
    </row>
    <row r="44" spans="1:5">
      <c r="A44" s="174"/>
      <c r="B44" s="174"/>
      <c r="C44" s="174"/>
      <c r="D44" s="174"/>
      <c r="E44" s="174"/>
    </row>
    <row r="45" spans="1:5">
      <c r="A45" s="174"/>
      <c r="B45" s="174"/>
      <c r="C45" s="174"/>
      <c r="D45" s="174"/>
      <c r="E45" s="174"/>
    </row>
    <row r="46" spans="1:5">
      <c r="A46" s="174"/>
      <c r="B46" s="174"/>
      <c r="C46" s="174"/>
      <c r="D46" s="174"/>
      <c r="E46" s="174"/>
    </row>
    <row r="47" spans="1:5">
      <c r="A47" s="174"/>
      <c r="B47" s="174"/>
      <c r="C47" s="174"/>
      <c r="D47" s="174"/>
      <c r="E47" s="174"/>
    </row>
    <row r="48" spans="1:5">
      <c r="A48" s="174"/>
      <c r="B48" s="174"/>
      <c r="C48" s="174"/>
      <c r="D48" s="174"/>
      <c r="E48" s="174"/>
    </row>
    <row r="49" spans="1:5">
      <c r="A49" s="174"/>
      <c r="B49" s="174"/>
      <c r="C49" s="174"/>
      <c r="D49" s="174"/>
      <c r="E49" s="174"/>
    </row>
    <row r="50" spans="1:5">
      <c r="A50" s="174"/>
      <c r="B50" s="174"/>
      <c r="C50" s="174"/>
      <c r="D50" s="174"/>
      <c r="E50" s="174"/>
    </row>
    <row r="51" spans="1:5">
      <c r="A51" s="174"/>
      <c r="B51" s="174"/>
      <c r="C51" s="174"/>
      <c r="D51" s="174"/>
      <c r="E51" s="174"/>
    </row>
    <row r="52" spans="1:5">
      <c r="A52" s="174"/>
      <c r="B52" s="174"/>
      <c r="C52" s="174"/>
      <c r="D52" s="174"/>
      <c r="E52" s="174"/>
    </row>
    <row r="53" spans="1:5">
      <c r="A53" s="174"/>
      <c r="B53" s="174"/>
      <c r="C53" s="174"/>
      <c r="D53" s="174"/>
      <c r="E53" s="174"/>
    </row>
    <row r="54" spans="1:5">
      <c r="A54" s="174"/>
      <c r="B54" s="174"/>
      <c r="C54" s="174"/>
      <c r="D54" s="174"/>
      <c r="E54" s="174"/>
    </row>
    <row r="55" spans="1:5">
      <c r="A55" s="174"/>
      <c r="B55" s="174"/>
      <c r="C55" s="174"/>
      <c r="D55" s="174"/>
      <c r="E55" s="174"/>
    </row>
    <row r="56" spans="1:5">
      <c r="A56" s="174"/>
      <c r="B56" s="174"/>
      <c r="C56" s="174"/>
      <c r="D56" s="174"/>
      <c r="E56" s="174"/>
    </row>
    <row r="57" spans="1:5">
      <c r="A57" s="174"/>
      <c r="B57" s="174"/>
      <c r="C57" s="174"/>
      <c r="D57" s="174"/>
      <c r="E57" s="174"/>
    </row>
    <row r="58" spans="1:5">
      <c r="A58" s="174"/>
      <c r="B58" s="174"/>
      <c r="C58" s="174"/>
      <c r="D58" s="174"/>
      <c r="E58" s="174"/>
    </row>
    <row r="59" spans="1:5">
      <c r="A59" s="174"/>
      <c r="B59" s="174"/>
      <c r="C59" s="174"/>
      <c r="D59" s="174"/>
      <c r="E59" s="174"/>
    </row>
    <row r="60" spans="1:5">
      <c r="A60" s="174"/>
      <c r="B60" s="174"/>
      <c r="C60" s="174"/>
      <c r="D60" s="174"/>
      <c r="E60" s="174"/>
    </row>
    <row r="61" spans="1:5">
      <c r="A61" s="174"/>
      <c r="B61" s="174"/>
      <c r="C61" s="174"/>
      <c r="D61" s="174"/>
      <c r="E61" s="174"/>
    </row>
    <row r="62" spans="1:5">
      <c r="A62" s="174"/>
      <c r="B62" s="174"/>
      <c r="C62" s="174"/>
      <c r="D62" s="174"/>
      <c r="E62" s="174"/>
    </row>
    <row r="63" spans="1:5">
      <c r="A63" s="174"/>
      <c r="B63" s="174"/>
      <c r="C63" s="174"/>
      <c r="D63" s="174"/>
      <c r="E63" s="174"/>
    </row>
    <row r="64" spans="1:5">
      <c r="A64" s="174"/>
      <c r="B64" s="174"/>
      <c r="C64" s="174"/>
      <c r="D64" s="174"/>
      <c r="E64" s="174"/>
    </row>
    <row r="65" spans="1:5">
      <c r="A65" s="174"/>
      <c r="B65" s="174"/>
      <c r="C65" s="174"/>
      <c r="D65" s="174"/>
      <c r="E65" s="174"/>
    </row>
    <row r="66" spans="1:5">
      <c r="A66" s="174"/>
      <c r="B66" s="174"/>
      <c r="C66" s="174"/>
      <c r="D66" s="174"/>
      <c r="E66" s="174"/>
    </row>
    <row r="67" spans="1:5">
      <c r="A67" s="174"/>
      <c r="B67" s="174"/>
      <c r="C67" s="174"/>
      <c r="D67" s="174"/>
      <c r="E67" s="174"/>
    </row>
    <row r="68" spans="1:5">
      <c r="A68" s="174"/>
      <c r="B68" s="174"/>
      <c r="C68" s="174"/>
      <c r="D68" s="174"/>
      <c r="E68" s="174"/>
    </row>
    <row r="69" spans="1:5">
      <c r="A69" s="174"/>
      <c r="B69" s="174"/>
      <c r="C69" s="174"/>
      <c r="D69" s="174"/>
      <c r="E69" s="174"/>
    </row>
    <row r="70" spans="1:5">
      <c r="A70" s="174"/>
      <c r="B70" s="174"/>
      <c r="C70" s="174"/>
      <c r="D70" s="174"/>
      <c r="E70" s="174"/>
    </row>
    <row r="71" spans="1:5">
      <c r="A71" s="174"/>
      <c r="B71" s="174"/>
      <c r="C71" s="174"/>
      <c r="D71" s="174"/>
      <c r="E71" s="174"/>
    </row>
    <row r="72" spans="1:5">
      <c r="A72" s="174"/>
      <c r="B72" s="174"/>
      <c r="C72" s="174"/>
      <c r="D72" s="174"/>
      <c r="E72" s="174"/>
    </row>
    <row r="73" spans="1:5">
      <c r="A73" s="174"/>
      <c r="B73" s="174"/>
      <c r="C73" s="174"/>
      <c r="D73" s="174"/>
      <c r="E73" s="174"/>
    </row>
    <row r="74" spans="1:5">
      <c r="A74" s="174"/>
      <c r="B74" s="174"/>
      <c r="C74" s="174"/>
      <c r="D74" s="174"/>
      <c r="E74" s="174"/>
    </row>
    <row r="75" spans="1:5">
      <c r="A75" s="174"/>
      <c r="B75" s="174"/>
      <c r="C75" s="174"/>
      <c r="D75" s="174"/>
      <c r="E75" s="174"/>
    </row>
    <row r="76" spans="1:5">
      <c r="A76" s="174"/>
      <c r="B76" s="174"/>
      <c r="C76" s="174"/>
      <c r="D76" s="174"/>
      <c r="E76" s="174"/>
    </row>
    <row r="77" spans="1:5">
      <c r="A77" s="174"/>
      <c r="B77" s="174"/>
      <c r="C77" s="174"/>
      <c r="D77" s="174"/>
      <c r="E77" s="174"/>
    </row>
    <row r="78" spans="1:5">
      <c r="A78" s="174"/>
      <c r="B78" s="174"/>
      <c r="C78" s="174"/>
      <c r="D78" s="174"/>
      <c r="E78" s="174"/>
    </row>
    <row r="79" spans="1:5">
      <c r="A79" s="174"/>
      <c r="B79" s="174"/>
      <c r="C79" s="174"/>
      <c r="D79" s="174"/>
      <c r="E79" s="174"/>
    </row>
    <row r="80" spans="1:5">
      <c r="A80" s="174"/>
      <c r="B80" s="174"/>
      <c r="C80" s="174"/>
      <c r="D80" s="174"/>
      <c r="E80" s="174"/>
    </row>
    <row r="81" spans="1:5">
      <c r="A81" s="174"/>
      <c r="B81" s="174"/>
      <c r="C81" s="174"/>
      <c r="D81" s="174"/>
      <c r="E81" s="174"/>
    </row>
    <row r="82" spans="1:5">
      <c r="A82" s="174"/>
      <c r="B82" s="174"/>
      <c r="C82" s="174"/>
      <c r="D82" s="174"/>
      <c r="E82" s="174"/>
    </row>
    <row r="83" spans="1:5">
      <c r="A83" s="174"/>
      <c r="B83" s="174"/>
      <c r="C83" s="174"/>
      <c r="D83" s="174"/>
      <c r="E83" s="174"/>
    </row>
    <row r="84" spans="1:5">
      <c r="A84" s="174"/>
      <c r="B84" s="174"/>
      <c r="C84" s="174"/>
      <c r="D84" s="174"/>
      <c r="E84" s="174"/>
    </row>
    <row r="85" spans="1:5">
      <c r="A85" s="174"/>
      <c r="B85" s="174"/>
      <c r="C85" s="174"/>
      <c r="D85" s="174"/>
      <c r="E85" s="174"/>
    </row>
    <row r="86" spans="1:5">
      <c r="A86" s="174"/>
      <c r="B86" s="174"/>
      <c r="C86" s="174"/>
      <c r="D86" s="174"/>
      <c r="E86" s="174"/>
    </row>
    <row r="87" spans="1:5">
      <c r="A87" s="174"/>
      <c r="B87" s="174"/>
      <c r="C87" s="174"/>
      <c r="D87" s="174"/>
      <c r="E87" s="174"/>
    </row>
    <row r="88" spans="1:5">
      <c r="A88" s="174"/>
      <c r="B88" s="174"/>
      <c r="C88" s="174"/>
      <c r="D88" s="174"/>
      <c r="E88" s="174"/>
    </row>
    <row r="89" spans="1:5">
      <c r="A89" s="174"/>
      <c r="B89" s="174"/>
      <c r="C89" s="174"/>
      <c r="D89" s="174"/>
      <c r="E89" s="174"/>
    </row>
    <row r="90" spans="1:5">
      <c r="A90" s="174"/>
      <c r="B90" s="174"/>
      <c r="C90" s="174"/>
      <c r="D90" s="174"/>
      <c r="E90" s="174"/>
    </row>
    <row r="91" spans="1:5">
      <c r="A91" s="174"/>
      <c r="B91" s="174"/>
      <c r="C91" s="174"/>
      <c r="D91" s="174"/>
      <c r="E91" s="174"/>
    </row>
    <row r="92" spans="1:5">
      <c r="A92" s="174"/>
      <c r="B92" s="174"/>
      <c r="C92" s="174"/>
      <c r="D92" s="174"/>
      <c r="E92" s="174"/>
    </row>
    <row r="93" spans="1:5">
      <c r="A93" s="174"/>
      <c r="B93" s="174"/>
      <c r="C93" s="174"/>
      <c r="D93" s="174"/>
      <c r="E93" s="174"/>
    </row>
    <row r="94" spans="1:5">
      <c r="A94" s="174"/>
      <c r="B94" s="174"/>
      <c r="C94" s="174"/>
      <c r="D94" s="174"/>
      <c r="E94" s="174"/>
    </row>
    <row r="95" spans="1:5">
      <c r="A95" s="174"/>
      <c r="B95" s="174"/>
      <c r="C95" s="174"/>
      <c r="D95" s="174"/>
      <c r="E95" s="174"/>
    </row>
    <row r="96" spans="1:5">
      <c r="A96" s="174"/>
      <c r="B96" s="174"/>
      <c r="C96" s="174"/>
      <c r="D96" s="174"/>
      <c r="E96" s="174"/>
    </row>
    <row r="97" spans="1:5">
      <c r="A97" s="174"/>
      <c r="B97" s="174"/>
      <c r="C97" s="174"/>
      <c r="D97" s="174"/>
      <c r="E97" s="174"/>
    </row>
    <row r="98" spans="1:5">
      <c r="A98" s="174"/>
      <c r="B98" s="174"/>
      <c r="C98" s="174"/>
      <c r="D98" s="174"/>
      <c r="E98" s="174"/>
    </row>
    <row r="99" spans="1:5">
      <c r="A99" s="174"/>
      <c r="B99" s="174"/>
      <c r="C99" s="174"/>
      <c r="D99" s="174"/>
      <c r="E99" s="174"/>
    </row>
    <row r="100" spans="1:5">
      <c r="A100" s="174"/>
      <c r="B100" s="174"/>
      <c r="C100" s="174"/>
      <c r="D100" s="174"/>
      <c r="E100" s="174"/>
    </row>
    <row r="101" spans="1:5">
      <c r="A101" s="174"/>
      <c r="B101" s="174"/>
      <c r="C101" s="174"/>
      <c r="D101" s="174"/>
      <c r="E101" s="174"/>
    </row>
    <row r="102" spans="1:5">
      <c r="A102" s="174"/>
      <c r="B102" s="174"/>
      <c r="C102" s="174"/>
      <c r="D102" s="174"/>
      <c r="E102" s="174"/>
    </row>
    <row r="103" spans="1:5">
      <c r="A103" s="174"/>
      <c r="B103" s="174"/>
      <c r="C103" s="174"/>
      <c r="D103" s="174"/>
      <c r="E103" s="174"/>
    </row>
    <row r="104" spans="1:5">
      <c r="A104" s="174"/>
      <c r="B104" s="174"/>
      <c r="C104" s="174"/>
      <c r="D104" s="174"/>
      <c r="E104" s="174"/>
    </row>
    <row r="105" spans="1:5">
      <c r="A105" s="174"/>
      <c r="B105" s="174"/>
      <c r="C105" s="174"/>
      <c r="D105" s="174"/>
      <c r="E105" s="174"/>
    </row>
    <row r="106" spans="1:5">
      <c r="A106" s="174"/>
      <c r="B106" s="174"/>
      <c r="C106" s="174"/>
      <c r="D106" s="174"/>
      <c r="E106" s="174"/>
    </row>
    <row r="107" spans="1:5">
      <c r="A107" s="174"/>
      <c r="B107" s="174"/>
      <c r="C107" s="174"/>
      <c r="D107" s="174"/>
      <c r="E107" s="174"/>
    </row>
    <row r="108" spans="1:5">
      <c r="A108" s="174"/>
      <c r="B108" s="174"/>
      <c r="C108" s="174"/>
      <c r="D108" s="174"/>
      <c r="E108" s="174"/>
    </row>
    <row r="109" spans="1:5">
      <c r="A109" s="174"/>
      <c r="B109" s="174"/>
      <c r="C109" s="174"/>
      <c r="D109" s="174"/>
      <c r="E109" s="174"/>
    </row>
    <row r="110" spans="1:5">
      <c r="A110" s="174"/>
      <c r="B110" s="174"/>
      <c r="C110" s="174"/>
      <c r="D110" s="174"/>
      <c r="E110" s="174"/>
    </row>
    <row r="111" spans="1:5">
      <c r="A111" s="174"/>
      <c r="B111" s="174"/>
      <c r="C111" s="174"/>
      <c r="D111" s="174"/>
      <c r="E111" s="174"/>
    </row>
    <row r="112" spans="1:5">
      <c r="A112" s="174"/>
      <c r="B112" s="174"/>
      <c r="C112" s="174"/>
      <c r="D112" s="174"/>
      <c r="E112" s="174"/>
    </row>
    <row r="113" spans="1:5">
      <c r="A113" s="174"/>
      <c r="B113" s="174"/>
      <c r="C113" s="174"/>
      <c r="D113" s="174"/>
      <c r="E113" s="174"/>
    </row>
    <row r="114" spans="1:5">
      <c r="A114" s="174"/>
      <c r="B114" s="174"/>
      <c r="C114" s="174"/>
      <c r="D114" s="174"/>
      <c r="E114" s="174"/>
    </row>
    <row r="115" spans="1:5">
      <c r="A115" s="174"/>
      <c r="B115" s="174"/>
      <c r="C115" s="174"/>
      <c r="D115" s="174"/>
      <c r="E115" s="174"/>
    </row>
    <row r="116" spans="1:5">
      <c r="A116" s="174"/>
      <c r="B116" s="174"/>
      <c r="C116" s="174"/>
      <c r="D116" s="174"/>
      <c r="E116" s="174"/>
    </row>
    <row r="117" spans="1:5">
      <c r="A117" s="174"/>
      <c r="B117" s="174"/>
      <c r="C117" s="174"/>
      <c r="D117" s="174"/>
      <c r="E117" s="174"/>
    </row>
    <row r="118" spans="1:5">
      <c r="A118" s="174"/>
      <c r="B118" s="174"/>
      <c r="C118" s="174"/>
      <c r="D118" s="174"/>
      <c r="E118" s="174"/>
    </row>
  </sheetData>
  <pageMargins left="0.7" right="0.7" top="0.75" bottom="0.75" header="0.3" footer="0.3"/>
  <pageSetup paperSize="0" orientation="portrait" horizontalDpi="0" verticalDpi="0" copie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2.75"/>
  <cols>
    <col min="1" max="1" width="5.28515625" style="589" customWidth="1"/>
    <col min="2" max="4" width="13.7109375" style="44" customWidth="1"/>
    <col min="5" max="7" width="13.7109375" style="5" customWidth="1"/>
    <col min="8" max="16384" width="9.140625" style="5"/>
  </cols>
  <sheetData>
    <row r="1" spans="1:7" ht="15.95" customHeight="1"/>
    <row r="2" spans="1:7" ht="15.95" customHeight="1"/>
    <row r="3" spans="1:7" ht="15.95" customHeight="1">
      <c r="A3" s="750" t="s">
        <v>303</v>
      </c>
      <c r="B3" s="783"/>
      <c r="C3" s="783"/>
      <c r="D3" s="783"/>
      <c r="E3" s="783"/>
      <c r="F3" s="783"/>
      <c r="G3" s="783"/>
    </row>
    <row r="4" spans="1:7" ht="15.95" customHeight="1">
      <c r="A4" s="750" t="s">
        <v>306</v>
      </c>
      <c r="B4" s="783"/>
      <c r="C4" s="783"/>
      <c r="D4" s="783"/>
      <c r="E4" s="783"/>
      <c r="F4" s="783"/>
      <c r="G4" s="783"/>
    </row>
    <row r="5" spans="1:7" ht="15.95" customHeight="1"/>
    <row r="6" spans="1:7" ht="27.95" customHeight="1">
      <c r="A6" s="312" t="s">
        <v>6</v>
      </c>
      <c r="B6" s="313" t="s">
        <v>308</v>
      </c>
      <c r="C6" s="313" t="s">
        <v>307</v>
      </c>
      <c r="D6" s="313" t="s">
        <v>304</v>
      </c>
      <c r="E6" s="85" t="s">
        <v>309</v>
      </c>
      <c r="F6" s="85" t="s">
        <v>310</v>
      </c>
      <c r="G6" s="85" t="s">
        <v>305</v>
      </c>
    </row>
    <row r="7" spans="1:7" ht="15.95" customHeight="1">
      <c r="A7" s="728">
        <v>2005</v>
      </c>
      <c r="B7" s="730">
        <v>559</v>
      </c>
      <c r="C7" s="730">
        <v>163</v>
      </c>
      <c r="D7" s="730">
        <v>457</v>
      </c>
      <c r="E7" s="731">
        <v>34</v>
      </c>
      <c r="F7" s="731">
        <v>12</v>
      </c>
      <c r="G7" s="731">
        <v>1285</v>
      </c>
    </row>
    <row r="8" spans="1:7" ht="15.95" customHeight="1">
      <c r="A8" s="316">
        <v>2006</v>
      </c>
      <c r="B8" s="732">
        <v>582</v>
      </c>
      <c r="C8" s="732">
        <v>184</v>
      </c>
      <c r="D8" s="732">
        <v>342</v>
      </c>
      <c r="E8" s="341">
        <v>91</v>
      </c>
      <c r="F8" s="341">
        <v>14</v>
      </c>
      <c r="G8" s="341">
        <v>1213</v>
      </c>
    </row>
    <row r="9" spans="1:7" ht="15.95" customHeight="1">
      <c r="A9" s="728">
        <v>2007</v>
      </c>
      <c r="B9" s="730">
        <v>573</v>
      </c>
      <c r="C9" s="730">
        <v>205</v>
      </c>
      <c r="D9" s="730">
        <v>342</v>
      </c>
      <c r="E9" s="731">
        <v>125</v>
      </c>
      <c r="F9" s="731">
        <v>13</v>
      </c>
      <c r="G9" s="731">
        <v>1258</v>
      </c>
    </row>
    <row r="10" spans="1:7" ht="15.95" customHeight="1">
      <c r="A10" s="316">
        <v>2008</v>
      </c>
      <c r="B10" s="732">
        <v>605</v>
      </c>
      <c r="C10" s="732">
        <v>240</v>
      </c>
      <c r="D10" s="732">
        <v>369</v>
      </c>
      <c r="E10" s="341">
        <v>130</v>
      </c>
      <c r="F10" s="341">
        <v>15</v>
      </c>
      <c r="G10" s="341">
        <v>1359</v>
      </c>
    </row>
    <row r="11" spans="1:7" ht="15.95" customHeight="1">
      <c r="A11" s="728">
        <v>2009</v>
      </c>
      <c r="B11" s="730">
        <v>605</v>
      </c>
      <c r="C11" s="730">
        <v>299</v>
      </c>
      <c r="D11" s="730">
        <v>335</v>
      </c>
      <c r="E11" s="731">
        <v>106</v>
      </c>
      <c r="F11" s="731">
        <v>18</v>
      </c>
      <c r="G11" s="731">
        <v>1363</v>
      </c>
    </row>
    <row r="12" spans="1:7" ht="15.95" customHeight="1">
      <c r="A12" s="318">
        <v>2010</v>
      </c>
      <c r="B12" s="733">
        <v>614</v>
      </c>
      <c r="C12" s="733">
        <v>344</v>
      </c>
      <c r="D12" s="733">
        <v>298</v>
      </c>
      <c r="E12" s="341">
        <v>114</v>
      </c>
      <c r="F12" s="341">
        <v>16</v>
      </c>
      <c r="G12" s="341">
        <v>1387</v>
      </c>
    </row>
    <row r="13" spans="1:7" ht="15.95" customHeight="1">
      <c r="A13" s="729">
        <v>2011</v>
      </c>
      <c r="B13" s="734">
        <v>638</v>
      </c>
      <c r="C13" s="734">
        <v>416</v>
      </c>
      <c r="D13" s="734">
        <v>270</v>
      </c>
      <c r="E13" s="731">
        <v>129</v>
      </c>
      <c r="F13" s="731">
        <v>20</v>
      </c>
      <c r="G13" s="731">
        <v>1473</v>
      </c>
    </row>
    <row r="14" spans="1:7" ht="15.95" customHeight="1"/>
    <row r="15" spans="1:7" ht="15.95" customHeight="1">
      <c r="A15" s="589" t="s">
        <v>361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zoomScale="75" zoomScaleNormal="75" workbookViewId="0"/>
  </sheetViews>
  <sheetFormatPr defaultColWidth="8.85546875" defaultRowHeight="12.75"/>
  <cols>
    <col min="1" max="1" width="5.7109375" style="2" customWidth="1"/>
    <col min="2" max="11" width="10.7109375" style="2" customWidth="1"/>
    <col min="12" max="16384" width="8.85546875" style="2"/>
  </cols>
  <sheetData>
    <row r="1" spans="1:13" ht="15.95" customHeight="1">
      <c r="A1" s="63"/>
      <c r="B1" s="64"/>
      <c r="C1" s="64"/>
      <c r="D1" s="64"/>
      <c r="E1" s="64"/>
      <c r="F1" s="64"/>
      <c r="G1" s="64"/>
      <c r="H1" s="64"/>
      <c r="I1" s="64"/>
      <c r="J1" s="64"/>
      <c r="K1" s="64"/>
    </row>
    <row r="2" spans="1:13" ht="15.95" customHeight="1">
      <c r="A2" s="63"/>
      <c r="B2" s="64"/>
      <c r="C2" s="64"/>
      <c r="D2" s="64"/>
      <c r="E2" s="64"/>
      <c r="F2" s="64"/>
      <c r="G2" s="64"/>
      <c r="H2" s="64"/>
      <c r="I2" s="64"/>
      <c r="J2" s="64"/>
      <c r="K2" s="64"/>
    </row>
    <row r="3" spans="1:13" ht="15.95" customHeight="1">
      <c r="A3" s="65" t="s">
        <v>343</v>
      </c>
      <c r="B3" s="64"/>
      <c r="C3" s="64"/>
      <c r="D3" s="64"/>
      <c r="E3" s="64"/>
      <c r="F3" s="64"/>
      <c r="G3" s="64"/>
      <c r="H3" s="64"/>
      <c r="I3" s="64"/>
      <c r="J3" s="64"/>
      <c r="K3" s="64"/>
    </row>
    <row r="4" spans="1:13" ht="15.95" customHeight="1">
      <c r="A4" s="66"/>
      <c r="B4" s="64"/>
      <c r="C4" s="64"/>
      <c r="D4" s="64"/>
      <c r="E4" s="64"/>
      <c r="F4" s="64"/>
      <c r="G4" s="64"/>
      <c r="H4" s="64"/>
      <c r="I4" s="64"/>
      <c r="J4" s="64"/>
      <c r="K4" s="64"/>
    </row>
    <row r="5" spans="1:13" ht="39" customHeight="1">
      <c r="A5" s="67" t="s">
        <v>6</v>
      </c>
      <c r="B5" s="68" t="s">
        <v>342</v>
      </c>
      <c r="C5" s="68" t="s">
        <v>13</v>
      </c>
      <c r="D5" s="68" t="s">
        <v>14</v>
      </c>
      <c r="E5" s="68" t="s">
        <v>340</v>
      </c>
      <c r="F5" s="68" t="s">
        <v>341</v>
      </c>
      <c r="G5" s="68" t="s">
        <v>339</v>
      </c>
      <c r="H5" s="68" t="s">
        <v>53</v>
      </c>
      <c r="I5" s="68" t="s">
        <v>24</v>
      </c>
      <c r="J5" s="68" t="s">
        <v>54</v>
      </c>
      <c r="K5" s="69" t="s">
        <v>10</v>
      </c>
    </row>
    <row r="6" spans="1:13" ht="15.95" customHeight="1">
      <c r="A6" s="70">
        <v>1970</v>
      </c>
      <c r="B6" s="71">
        <v>350</v>
      </c>
      <c r="C6" s="72" t="s">
        <v>8</v>
      </c>
      <c r="D6" s="71">
        <v>18</v>
      </c>
      <c r="E6" s="71">
        <v>43</v>
      </c>
      <c r="F6" s="72" t="s">
        <v>8</v>
      </c>
      <c r="G6" s="71">
        <v>41</v>
      </c>
      <c r="H6" s="71" t="s">
        <v>8</v>
      </c>
      <c r="I6" s="72" t="s">
        <v>8</v>
      </c>
      <c r="J6" s="72">
        <v>4</v>
      </c>
      <c r="K6" s="73">
        <v>457</v>
      </c>
      <c r="L6" s="384"/>
    </row>
    <row r="7" spans="1:13" ht="15.95" customHeight="1">
      <c r="A7" s="74">
        <v>1971</v>
      </c>
      <c r="B7" s="75">
        <v>325</v>
      </c>
      <c r="C7" s="76" t="s">
        <v>8</v>
      </c>
      <c r="D7" s="75">
        <v>17</v>
      </c>
      <c r="E7" s="75">
        <v>40</v>
      </c>
      <c r="F7" s="76" t="s">
        <v>8</v>
      </c>
      <c r="G7" s="75">
        <v>52</v>
      </c>
      <c r="H7" s="75" t="s">
        <v>8</v>
      </c>
      <c r="I7" s="76" t="s">
        <v>8</v>
      </c>
      <c r="J7" s="76">
        <v>2</v>
      </c>
      <c r="K7" s="77">
        <v>436</v>
      </c>
      <c r="L7" s="384"/>
    </row>
    <row r="8" spans="1:13" ht="15.95" customHeight="1">
      <c r="A8" s="70">
        <v>1972</v>
      </c>
      <c r="B8" s="71">
        <v>332</v>
      </c>
      <c r="C8" s="72" t="s">
        <v>8</v>
      </c>
      <c r="D8" s="71">
        <v>17</v>
      </c>
      <c r="E8" s="71">
        <v>40</v>
      </c>
      <c r="F8" s="72" t="s">
        <v>8</v>
      </c>
      <c r="G8" s="71">
        <v>54</v>
      </c>
      <c r="H8" s="71">
        <v>4</v>
      </c>
      <c r="I8" s="72" t="s">
        <v>8</v>
      </c>
      <c r="J8" s="72">
        <v>1</v>
      </c>
      <c r="K8" s="73">
        <v>448</v>
      </c>
      <c r="L8" s="384"/>
    </row>
    <row r="9" spans="1:13" ht="15.95" customHeight="1">
      <c r="A9" s="74">
        <v>1973</v>
      </c>
      <c r="B9" s="75">
        <v>341</v>
      </c>
      <c r="C9" s="76" t="s">
        <v>8</v>
      </c>
      <c r="D9" s="75">
        <v>19</v>
      </c>
      <c r="E9" s="75">
        <v>42</v>
      </c>
      <c r="F9" s="76" t="s">
        <v>8</v>
      </c>
      <c r="G9" s="75">
        <v>60</v>
      </c>
      <c r="H9" s="75">
        <v>7</v>
      </c>
      <c r="I9" s="76" t="s">
        <v>8</v>
      </c>
      <c r="J9" s="76">
        <v>1</v>
      </c>
      <c r="K9" s="77">
        <v>470</v>
      </c>
      <c r="L9" s="384"/>
    </row>
    <row r="10" spans="1:13" ht="15.95" customHeight="1">
      <c r="A10" s="70">
        <v>1974</v>
      </c>
      <c r="B10" s="71">
        <v>306</v>
      </c>
      <c r="C10" s="72" t="s">
        <v>8</v>
      </c>
      <c r="D10" s="71">
        <v>21</v>
      </c>
      <c r="E10" s="71">
        <v>44</v>
      </c>
      <c r="F10" s="72" t="s">
        <v>8</v>
      </c>
      <c r="G10" s="71">
        <v>57</v>
      </c>
      <c r="H10" s="71">
        <v>6</v>
      </c>
      <c r="I10" s="72" t="s">
        <v>8</v>
      </c>
      <c r="J10" s="72">
        <v>3</v>
      </c>
      <c r="K10" s="73">
        <v>437</v>
      </c>
      <c r="L10" s="384"/>
    </row>
    <row r="11" spans="1:13" ht="15.95" customHeight="1">
      <c r="A11" s="74">
        <v>1975</v>
      </c>
      <c r="B11" s="75">
        <v>302</v>
      </c>
      <c r="C11" s="76" t="s">
        <v>8</v>
      </c>
      <c r="D11" s="75">
        <v>22</v>
      </c>
      <c r="E11" s="75">
        <v>44</v>
      </c>
      <c r="F11" s="76" t="s">
        <v>8</v>
      </c>
      <c r="G11" s="75">
        <v>58</v>
      </c>
      <c r="H11" s="75">
        <v>36</v>
      </c>
      <c r="I11" s="76" t="s">
        <v>8</v>
      </c>
      <c r="J11" s="76">
        <v>1</v>
      </c>
      <c r="K11" s="77">
        <v>463</v>
      </c>
      <c r="L11" s="384"/>
      <c r="M11" s="13"/>
    </row>
    <row r="12" spans="1:13" ht="15.95" customHeight="1">
      <c r="A12" s="70">
        <v>1976</v>
      </c>
      <c r="B12" s="71">
        <v>332</v>
      </c>
      <c r="C12" s="72" t="s">
        <v>8</v>
      </c>
      <c r="D12" s="71">
        <v>21</v>
      </c>
      <c r="E12" s="71">
        <v>43</v>
      </c>
      <c r="F12" s="72" t="s">
        <v>8</v>
      </c>
      <c r="G12" s="71">
        <v>55</v>
      </c>
      <c r="H12" s="71">
        <v>48</v>
      </c>
      <c r="I12" s="72" t="s">
        <v>8</v>
      </c>
      <c r="J12" s="72">
        <v>2</v>
      </c>
      <c r="K12" s="73">
        <v>501</v>
      </c>
      <c r="L12" s="384"/>
    </row>
    <row r="13" spans="1:13" ht="15.95" customHeight="1">
      <c r="A13" s="74">
        <v>1977</v>
      </c>
      <c r="B13" s="75">
        <v>327</v>
      </c>
      <c r="C13" s="76" t="s">
        <v>8</v>
      </c>
      <c r="D13" s="75">
        <v>17</v>
      </c>
      <c r="E13" s="75">
        <v>41</v>
      </c>
      <c r="F13" s="76" t="s">
        <v>8</v>
      </c>
      <c r="G13" s="75">
        <v>54</v>
      </c>
      <c r="H13" s="75">
        <v>60</v>
      </c>
      <c r="I13" s="76" t="s">
        <v>8</v>
      </c>
      <c r="J13" s="76">
        <v>-2</v>
      </c>
      <c r="K13" s="77">
        <v>497</v>
      </c>
      <c r="L13" s="384"/>
    </row>
    <row r="14" spans="1:13" ht="15.95" customHeight="1">
      <c r="A14" s="70">
        <v>1978</v>
      </c>
      <c r="B14" s="71">
        <v>310</v>
      </c>
      <c r="C14" s="72" t="s">
        <v>8</v>
      </c>
      <c r="D14" s="71">
        <v>18</v>
      </c>
      <c r="E14" s="71">
        <v>45</v>
      </c>
      <c r="F14" s="72" t="s">
        <v>8</v>
      </c>
      <c r="G14" s="71">
        <v>58</v>
      </c>
      <c r="H14" s="71">
        <v>71</v>
      </c>
      <c r="I14" s="72" t="s">
        <v>8</v>
      </c>
      <c r="J14" s="72">
        <v>-1</v>
      </c>
      <c r="K14" s="73">
        <v>500</v>
      </c>
      <c r="L14" s="384"/>
    </row>
    <row r="15" spans="1:13" ht="15.95" customHeight="1">
      <c r="A15" s="74">
        <v>1979</v>
      </c>
      <c r="B15" s="75">
        <v>315</v>
      </c>
      <c r="C15" s="76" t="s">
        <v>8</v>
      </c>
      <c r="D15" s="75">
        <v>21</v>
      </c>
      <c r="E15" s="75">
        <v>47</v>
      </c>
      <c r="F15" s="76" t="s">
        <v>8</v>
      </c>
      <c r="G15" s="75">
        <v>61</v>
      </c>
      <c r="H15" s="75">
        <v>64</v>
      </c>
      <c r="I15" s="76" t="s">
        <v>8</v>
      </c>
      <c r="J15" s="76">
        <v>2</v>
      </c>
      <c r="K15" s="77">
        <v>510</v>
      </c>
      <c r="L15" s="384"/>
    </row>
    <row r="16" spans="1:13" ht="15.95" customHeight="1">
      <c r="A16" s="70">
        <v>1980</v>
      </c>
      <c r="B16" s="71">
        <v>285</v>
      </c>
      <c r="C16" s="72" t="s">
        <v>8</v>
      </c>
      <c r="D16" s="71">
        <v>19</v>
      </c>
      <c r="E16" s="71">
        <v>48</v>
      </c>
      <c r="F16" s="72">
        <v>1</v>
      </c>
      <c r="G16" s="71">
        <v>59</v>
      </c>
      <c r="H16" s="71">
        <v>76</v>
      </c>
      <c r="I16" s="72" t="s">
        <v>8</v>
      </c>
      <c r="J16" s="72">
        <v>1</v>
      </c>
      <c r="K16" s="73">
        <v>489</v>
      </c>
      <c r="L16" s="384"/>
    </row>
    <row r="17" spans="1:12" ht="15.95" customHeight="1">
      <c r="A17" s="74">
        <v>1981</v>
      </c>
      <c r="B17" s="75">
        <v>262</v>
      </c>
      <c r="C17" s="76" t="s">
        <v>8</v>
      </c>
      <c r="D17" s="75">
        <v>17</v>
      </c>
      <c r="E17" s="75">
        <v>50</v>
      </c>
      <c r="F17" s="76">
        <v>1</v>
      </c>
      <c r="G17" s="75">
        <v>60</v>
      </c>
      <c r="H17" s="75">
        <v>114</v>
      </c>
      <c r="I17" s="76" t="s">
        <v>8</v>
      </c>
      <c r="J17" s="76">
        <v>-3</v>
      </c>
      <c r="K17" s="77">
        <v>502</v>
      </c>
      <c r="L17" s="384"/>
    </row>
    <row r="18" spans="1:12" ht="15.95" customHeight="1">
      <c r="A18" s="70">
        <v>1982</v>
      </c>
      <c r="B18" s="71">
        <v>241</v>
      </c>
      <c r="C18" s="72" t="s">
        <v>8</v>
      </c>
      <c r="D18" s="71">
        <v>19</v>
      </c>
      <c r="E18" s="71">
        <v>48</v>
      </c>
      <c r="F18" s="72">
        <v>1</v>
      </c>
      <c r="G18" s="71">
        <v>55</v>
      </c>
      <c r="H18" s="71">
        <v>117</v>
      </c>
      <c r="I18" s="72" t="s">
        <v>8</v>
      </c>
      <c r="J18" s="72">
        <v>3</v>
      </c>
      <c r="K18" s="73">
        <v>485</v>
      </c>
      <c r="L18" s="384"/>
    </row>
    <row r="19" spans="1:12" ht="15.95" customHeight="1">
      <c r="A19" s="74">
        <v>1983</v>
      </c>
      <c r="B19" s="75">
        <v>215.38444444444443</v>
      </c>
      <c r="C19" s="76">
        <v>0</v>
      </c>
      <c r="D19" s="75">
        <v>23.866388888888888</v>
      </c>
      <c r="E19" s="75">
        <v>53.271111111111111</v>
      </c>
      <c r="F19" s="76">
        <v>0.71305555555555555</v>
      </c>
      <c r="G19" s="75">
        <v>63.546999999999997</v>
      </c>
      <c r="H19" s="75">
        <v>123.62690000000001</v>
      </c>
      <c r="I19" s="76" t="s">
        <v>8</v>
      </c>
      <c r="J19" s="76">
        <v>4.9359999999999999</v>
      </c>
      <c r="K19" s="77">
        <v>485.3449</v>
      </c>
      <c r="L19" s="384"/>
    </row>
    <row r="20" spans="1:12" ht="15.95" customHeight="1">
      <c r="A20" s="70">
        <v>1984</v>
      </c>
      <c r="B20" s="71">
        <v>204.58972222222221</v>
      </c>
      <c r="C20" s="72">
        <v>0</v>
      </c>
      <c r="D20" s="71">
        <v>28.736111111111111</v>
      </c>
      <c r="E20" s="71">
        <v>59.799166666666665</v>
      </c>
      <c r="F20" s="72">
        <v>1.9180555555555554</v>
      </c>
      <c r="G20" s="71">
        <v>67.911000000000001</v>
      </c>
      <c r="H20" s="71">
        <v>151.50401000000002</v>
      </c>
      <c r="I20" s="72" t="s">
        <v>8</v>
      </c>
      <c r="J20" s="72">
        <v>0.38600000000000001</v>
      </c>
      <c r="K20" s="73">
        <v>514.84406555555552</v>
      </c>
      <c r="L20" s="384"/>
    </row>
    <row r="21" spans="1:12" ht="15.95" customHeight="1">
      <c r="A21" s="74">
        <v>1985</v>
      </c>
      <c r="B21" s="75">
        <v>209.86138888888888</v>
      </c>
      <c r="C21" s="76">
        <v>0.84250000000000003</v>
      </c>
      <c r="D21" s="75">
        <v>33.698333333333345</v>
      </c>
      <c r="E21" s="75">
        <v>63.409166666666664</v>
      </c>
      <c r="F21" s="76">
        <v>3.2111111111111108</v>
      </c>
      <c r="G21" s="75">
        <v>70.986999999999995</v>
      </c>
      <c r="H21" s="75">
        <v>172.78691000000001</v>
      </c>
      <c r="I21" s="76" t="s">
        <v>8</v>
      </c>
      <c r="J21" s="76">
        <v>-1.5089999999999999</v>
      </c>
      <c r="K21" s="77">
        <v>553.28741000000002</v>
      </c>
      <c r="L21" s="384"/>
    </row>
    <row r="22" spans="1:12" ht="15.95" customHeight="1">
      <c r="A22" s="70">
        <v>1986</v>
      </c>
      <c r="B22" s="71">
        <v>209.01694444444445</v>
      </c>
      <c r="C22" s="72">
        <v>2.3436111111111106</v>
      </c>
      <c r="D22" s="71">
        <v>34.697222222222223</v>
      </c>
      <c r="E22" s="71">
        <v>64.890555555555551</v>
      </c>
      <c r="F22" s="72">
        <v>5.2819444444444441</v>
      </c>
      <c r="G22" s="71">
        <v>60.933</v>
      </c>
      <c r="H22" s="71">
        <v>202.16428999999999</v>
      </c>
      <c r="I22" s="72" t="s">
        <v>8</v>
      </c>
      <c r="J22" s="72">
        <v>-4.6589999999999998</v>
      </c>
      <c r="K22" s="73">
        <v>574.66856777777775</v>
      </c>
      <c r="L22" s="384"/>
    </row>
    <row r="23" spans="1:12" ht="15.95" customHeight="1">
      <c r="A23" s="74">
        <v>1987</v>
      </c>
      <c r="B23" s="75">
        <v>209.94972222222219</v>
      </c>
      <c r="C23" s="76">
        <v>3.1536111111111107</v>
      </c>
      <c r="D23" s="75">
        <v>34.107777777777777</v>
      </c>
      <c r="E23" s="75">
        <v>65.395555555555561</v>
      </c>
      <c r="F23" s="76">
        <v>6.9069444444444441</v>
      </c>
      <c r="G23" s="75">
        <v>71.853999999999999</v>
      </c>
      <c r="H23" s="75">
        <v>199.83829</v>
      </c>
      <c r="I23" s="76" t="s">
        <v>8</v>
      </c>
      <c r="J23" s="76">
        <v>-4.17</v>
      </c>
      <c r="K23" s="77">
        <v>587.03590111111112</v>
      </c>
      <c r="L23" s="384"/>
    </row>
    <row r="24" spans="1:12" ht="15.95" customHeight="1">
      <c r="A24" s="70">
        <v>1988</v>
      </c>
      <c r="B24" s="71">
        <v>201.83083333333335</v>
      </c>
      <c r="C24" s="72">
        <v>4.0283333333333333</v>
      </c>
      <c r="D24" s="71">
        <v>33.894444444444439</v>
      </c>
      <c r="E24" s="71">
        <v>66.74444444444444</v>
      </c>
      <c r="F24" s="72">
        <v>6.9222222222222216</v>
      </c>
      <c r="G24" s="71">
        <v>69.882999999999996</v>
      </c>
      <c r="H24" s="71">
        <v>206.6651</v>
      </c>
      <c r="I24" s="72" t="s">
        <v>8</v>
      </c>
      <c r="J24" s="72">
        <v>-2.6070000000000002</v>
      </c>
      <c r="K24" s="73">
        <v>587.36137777777776</v>
      </c>
      <c r="L24" s="384"/>
    </row>
    <row r="25" spans="1:12" ht="15.95" customHeight="1">
      <c r="A25" s="74">
        <v>1989</v>
      </c>
      <c r="B25" s="75">
        <v>193.70138888888889</v>
      </c>
      <c r="C25" s="76">
        <v>5.3352777777777778</v>
      </c>
      <c r="D25" s="75">
        <v>30.481944444444441</v>
      </c>
      <c r="E25" s="75">
        <v>66.465555555555554</v>
      </c>
      <c r="F25" s="76">
        <v>6.8311111111111114</v>
      </c>
      <c r="G25" s="75">
        <v>71.751000000000005</v>
      </c>
      <c r="H25" s="75">
        <v>196.31440000000003</v>
      </c>
      <c r="I25" s="76" t="s">
        <v>8</v>
      </c>
      <c r="J25" s="76">
        <v>-0.47299999999999998</v>
      </c>
      <c r="K25" s="77">
        <v>570.40767777777796</v>
      </c>
      <c r="L25" s="384"/>
    </row>
    <row r="26" spans="1:12" ht="15.95" customHeight="1">
      <c r="A26" s="70">
        <v>1990</v>
      </c>
      <c r="B26" s="71">
        <v>191.26722222222224</v>
      </c>
      <c r="C26" s="72">
        <v>6.7066666666666661</v>
      </c>
      <c r="D26" s="71">
        <v>30.848333333333333</v>
      </c>
      <c r="E26" s="71">
        <v>66.75611111111111</v>
      </c>
      <c r="F26" s="72">
        <v>7.0830555555555552</v>
      </c>
      <c r="G26" s="71">
        <v>72.509</v>
      </c>
      <c r="H26" s="71">
        <v>202.39689000000001</v>
      </c>
      <c r="I26" s="72" t="s">
        <v>8</v>
      </c>
      <c r="J26" s="72">
        <v>-1.768</v>
      </c>
      <c r="K26" s="73">
        <v>575.79927888888892</v>
      </c>
      <c r="L26" s="384"/>
    </row>
    <row r="27" spans="1:12" ht="15.95" customHeight="1">
      <c r="A27" s="74">
        <v>1991</v>
      </c>
      <c r="B27" s="75">
        <v>186.2175</v>
      </c>
      <c r="C27" s="76">
        <v>7.160277777777778</v>
      </c>
      <c r="D27" s="75">
        <v>28.663333333333334</v>
      </c>
      <c r="E27" s="75">
        <v>70.456944444444431</v>
      </c>
      <c r="F27" s="76">
        <v>7.3869444444444445</v>
      </c>
      <c r="G27" s="75">
        <v>63.249000000000002</v>
      </c>
      <c r="H27" s="75">
        <v>228.44809000000004</v>
      </c>
      <c r="I27" s="76" t="s">
        <v>8</v>
      </c>
      <c r="J27" s="76">
        <v>-1.294</v>
      </c>
      <c r="K27" s="77">
        <v>590.28809000000001</v>
      </c>
      <c r="L27" s="384"/>
    </row>
    <row r="28" spans="1:12" ht="15.95" customHeight="1">
      <c r="A28" s="70">
        <v>1992</v>
      </c>
      <c r="B28" s="71">
        <v>185.85944444444442</v>
      </c>
      <c r="C28" s="72">
        <v>8.0352777777777771</v>
      </c>
      <c r="D28" s="71">
        <v>26.800277777777779</v>
      </c>
      <c r="E28" s="71">
        <v>71.791388888888889</v>
      </c>
      <c r="F28" s="72">
        <v>6.9130555555555553</v>
      </c>
      <c r="G28" s="71">
        <v>74.363</v>
      </c>
      <c r="H28" s="71">
        <v>188.27807000000001</v>
      </c>
      <c r="I28" s="72" t="s">
        <v>8</v>
      </c>
      <c r="J28" s="72">
        <v>-2.1560000000000001</v>
      </c>
      <c r="K28" s="73">
        <v>559.88451444444445</v>
      </c>
      <c r="L28" s="384"/>
    </row>
    <row r="29" spans="1:12" ht="15.95" customHeight="1">
      <c r="A29" s="74">
        <v>1993</v>
      </c>
      <c r="B29" s="75">
        <v>185.00361111111113</v>
      </c>
      <c r="C29" s="76">
        <v>7.9508333333333328</v>
      </c>
      <c r="D29" s="75">
        <v>26.606944444444444</v>
      </c>
      <c r="E29" s="75">
        <v>75.497500000000002</v>
      </c>
      <c r="F29" s="76">
        <v>7.213055555555556</v>
      </c>
      <c r="G29" s="75">
        <v>74.698999999999998</v>
      </c>
      <c r="H29" s="75">
        <v>182.18395000000001</v>
      </c>
      <c r="I29" s="76" t="s">
        <v>8</v>
      </c>
      <c r="J29" s="76">
        <v>-0.58599999999999997</v>
      </c>
      <c r="K29" s="77">
        <v>558.56889444444448</v>
      </c>
      <c r="L29" s="384"/>
    </row>
    <row r="30" spans="1:12" ht="15.95" customHeight="1">
      <c r="A30" s="70">
        <v>1994</v>
      </c>
      <c r="B30" s="71">
        <v>200.79472222222222</v>
      </c>
      <c r="C30" s="72">
        <v>7.9316666666666658</v>
      </c>
      <c r="D30" s="71">
        <v>27.796666666666667</v>
      </c>
      <c r="E30" s="71">
        <v>78.758333333333326</v>
      </c>
      <c r="F30" s="72">
        <v>6.9249999999999998</v>
      </c>
      <c r="G30" s="71">
        <v>59.171999999999997</v>
      </c>
      <c r="H30" s="71">
        <v>217.35307</v>
      </c>
      <c r="I30" s="72" t="s">
        <v>8</v>
      </c>
      <c r="J30" s="72">
        <v>0.26100000000000001</v>
      </c>
      <c r="K30" s="73">
        <v>598.9924588888889</v>
      </c>
      <c r="L30" s="384"/>
    </row>
    <row r="31" spans="1:12" ht="15.95" customHeight="1">
      <c r="A31" s="74">
        <v>1995</v>
      </c>
      <c r="B31" s="75">
        <v>198.57333333333332</v>
      </c>
      <c r="C31" s="76">
        <v>7.9219444444444447</v>
      </c>
      <c r="D31" s="75">
        <v>27.420277777777777</v>
      </c>
      <c r="E31" s="75">
        <v>84.701388888888886</v>
      </c>
      <c r="F31" s="76">
        <v>6.9669444444444446</v>
      </c>
      <c r="G31" s="75">
        <v>68.200999999999993</v>
      </c>
      <c r="H31" s="75">
        <v>207.31638000000001</v>
      </c>
      <c r="I31" s="76" t="s">
        <v>8</v>
      </c>
      <c r="J31" s="76">
        <v>-1.714</v>
      </c>
      <c r="K31" s="77">
        <v>599.3872688888888</v>
      </c>
      <c r="L31" s="384"/>
    </row>
    <row r="32" spans="1:12" ht="15.95" customHeight="1">
      <c r="A32" s="70">
        <v>1996</v>
      </c>
      <c r="B32" s="71">
        <v>210.91277777777773</v>
      </c>
      <c r="C32" s="72">
        <v>8.1549999999999994</v>
      </c>
      <c r="D32" s="71">
        <v>31.366388888888892</v>
      </c>
      <c r="E32" s="71">
        <v>88.422777777777782</v>
      </c>
      <c r="F32" s="72">
        <v>6.9161111111111113</v>
      </c>
      <c r="G32" s="71">
        <v>51.884</v>
      </c>
      <c r="H32" s="71">
        <v>224.44737000000003</v>
      </c>
      <c r="I32" s="72" t="s">
        <v>8</v>
      </c>
      <c r="J32" s="72">
        <v>6.1390000000000002</v>
      </c>
      <c r="K32" s="73">
        <v>628.24342555555552</v>
      </c>
      <c r="L32" s="384"/>
    </row>
    <row r="33" spans="1:12" ht="15.95" customHeight="1">
      <c r="A33" s="74">
        <v>1997</v>
      </c>
      <c r="B33" s="75">
        <v>201.64055555555555</v>
      </c>
      <c r="C33" s="76">
        <v>8.6022222222222204</v>
      </c>
      <c r="D33" s="75">
        <v>26.059444444444445</v>
      </c>
      <c r="E33" s="75">
        <v>90.283055555555549</v>
      </c>
      <c r="F33" s="76">
        <v>6.108888888888889</v>
      </c>
      <c r="G33" s="75">
        <v>69.215999999999994</v>
      </c>
      <c r="H33" s="75">
        <v>205.97893000000002</v>
      </c>
      <c r="I33" s="76">
        <v>0.20300000000000001</v>
      </c>
      <c r="J33" s="76">
        <v>-2.7080000000000002</v>
      </c>
      <c r="K33" s="77">
        <v>605.38409666666666</v>
      </c>
      <c r="L33" s="384"/>
    </row>
    <row r="34" spans="1:12" ht="15.95" customHeight="1">
      <c r="A34" s="70">
        <v>1998</v>
      </c>
      <c r="B34" s="71">
        <v>207.83138888888891</v>
      </c>
      <c r="C34" s="72">
        <v>8.7383333333333333</v>
      </c>
      <c r="D34" s="71">
        <v>26.334722222222219</v>
      </c>
      <c r="E34" s="71">
        <v>91.387500000000003</v>
      </c>
      <c r="F34" s="72">
        <v>7.3680555555555554</v>
      </c>
      <c r="G34" s="71">
        <v>75.051000000000002</v>
      </c>
      <c r="H34" s="71">
        <v>218.05087000000003</v>
      </c>
      <c r="I34" s="72">
        <v>0.308</v>
      </c>
      <c r="J34" s="72">
        <v>-10.696999999999999</v>
      </c>
      <c r="K34" s="73">
        <v>624.37287000000003</v>
      </c>
      <c r="L34" s="384"/>
    </row>
    <row r="35" spans="1:12" ht="15.95" customHeight="1">
      <c r="A35" s="74">
        <v>1999</v>
      </c>
      <c r="B35" s="75">
        <v>201.61472222222218</v>
      </c>
      <c r="C35" s="76">
        <v>8.6288888888888895</v>
      </c>
      <c r="D35" s="75">
        <v>25.368333333333332</v>
      </c>
      <c r="E35" s="75">
        <v>89.55</v>
      </c>
      <c r="F35" s="76">
        <v>7.5238888888888891</v>
      </c>
      <c r="G35" s="75">
        <v>71.691000000000003</v>
      </c>
      <c r="H35" s="75">
        <v>213.37561000000002</v>
      </c>
      <c r="I35" s="76">
        <v>0.35799999999999998</v>
      </c>
      <c r="J35" s="76">
        <v>-7.4820000000000002</v>
      </c>
      <c r="K35" s="77">
        <v>610.62844333333339</v>
      </c>
      <c r="L35" s="384"/>
    </row>
    <row r="36" spans="1:12" ht="15.95" customHeight="1">
      <c r="A36" s="70">
        <v>2000</v>
      </c>
      <c r="B36" s="71">
        <v>196.91944444444445</v>
      </c>
      <c r="C36" s="72">
        <v>7.9252777777777776</v>
      </c>
      <c r="D36" s="71">
        <v>25.753333333333334</v>
      </c>
      <c r="E36" s="71">
        <v>90.827222222222218</v>
      </c>
      <c r="F36" s="72">
        <v>7.483888888888889</v>
      </c>
      <c r="G36" s="71">
        <v>78.584000000000003</v>
      </c>
      <c r="H36" s="71">
        <v>168.30936000000003</v>
      </c>
      <c r="I36" s="72">
        <v>0.45700000000000002</v>
      </c>
      <c r="J36" s="72">
        <v>4.6769999999999996</v>
      </c>
      <c r="K36" s="73">
        <v>580.93652666666662</v>
      </c>
      <c r="L36" s="384"/>
    </row>
    <row r="37" spans="1:12" ht="15.95" customHeight="1">
      <c r="A37" s="74">
        <v>2001</v>
      </c>
      <c r="B37" s="75">
        <v>199.74722222222218</v>
      </c>
      <c r="C37" s="76">
        <v>9.0027777777777782</v>
      </c>
      <c r="D37" s="75">
        <v>28.436388888888882</v>
      </c>
      <c r="E37" s="75">
        <v>93.925736111111107</v>
      </c>
      <c r="F37" s="76">
        <v>7.596111111111111</v>
      </c>
      <c r="G37" s="75">
        <v>79.061000000000007</v>
      </c>
      <c r="H37" s="75">
        <v>214.07341</v>
      </c>
      <c r="I37" s="76">
        <v>0.48199999999999998</v>
      </c>
      <c r="J37" s="76">
        <v>-7.29</v>
      </c>
      <c r="K37" s="77">
        <v>625.03464611111099</v>
      </c>
      <c r="L37" s="384"/>
    </row>
    <row r="38" spans="1:12" ht="15.95" customHeight="1">
      <c r="A38" s="70">
        <v>2002</v>
      </c>
      <c r="B38" s="71">
        <v>202.95249999999999</v>
      </c>
      <c r="C38" s="72">
        <v>9.2286111111111104</v>
      </c>
      <c r="D38" s="71">
        <v>29.511944444444442</v>
      </c>
      <c r="E38" s="71">
        <v>99.757005555555551</v>
      </c>
      <c r="F38" s="72">
        <v>7.69</v>
      </c>
      <c r="G38" s="71">
        <v>66.358000000000004</v>
      </c>
      <c r="H38" s="71">
        <v>200.69891000000001</v>
      </c>
      <c r="I38" s="72">
        <v>0.60799999999999998</v>
      </c>
      <c r="J38" s="72">
        <v>5.3559999999999999</v>
      </c>
      <c r="K38" s="73">
        <v>622.16097111111105</v>
      </c>
      <c r="L38" s="384"/>
    </row>
    <row r="39" spans="1:12" ht="15.95" customHeight="1">
      <c r="A39" s="74">
        <v>2003</v>
      </c>
      <c r="B39" s="75">
        <v>207.81444444444443</v>
      </c>
      <c r="C39" s="76">
        <v>10.311111111111112</v>
      </c>
      <c r="D39" s="75">
        <v>30.093888888888891</v>
      </c>
      <c r="E39" s="75">
        <v>105.47527777777778</v>
      </c>
      <c r="F39" s="76">
        <v>6.6238888888888887</v>
      </c>
      <c r="G39" s="75">
        <v>53.529000000000003</v>
      </c>
      <c r="H39" s="75">
        <v>199.64058000000003</v>
      </c>
      <c r="I39" s="76">
        <v>0.63100000000000001</v>
      </c>
      <c r="J39" s="76">
        <v>12.829000000000001</v>
      </c>
      <c r="K39" s="77">
        <v>626.94819111111099</v>
      </c>
      <c r="L39" s="384"/>
    </row>
    <row r="40" spans="1:12" ht="15.95" customHeight="1">
      <c r="A40" s="70">
        <v>2004</v>
      </c>
      <c r="B40" s="71">
        <v>207.27777777777777</v>
      </c>
      <c r="C40" s="72">
        <v>10.155555555555555</v>
      </c>
      <c r="D40" s="71">
        <v>30.185555555555556</v>
      </c>
      <c r="E40" s="71">
        <v>107.73388888888888</v>
      </c>
      <c r="F40" s="72">
        <v>6.6769444444444446</v>
      </c>
      <c r="G40" s="71">
        <v>60.631</v>
      </c>
      <c r="H40" s="71">
        <v>227.06412000000003</v>
      </c>
      <c r="I40" s="72">
        <v>0.85</v>
      </c>
      <c r="J40" s="72">
        <v>-2.1040000000000001</v>
      </c>
      <c r="K40" s="73">
        <v>648.47084222222213</v>
      </c>
      <c r="L40" s="384"/>
    </row>
    <row r="41" spans="1:12" ht="15.95" customHeight="1">
      <c r="A41" s="74">
        <v>2005</v>
      </c>
      <c r="B41" s="75">
        <v>203.86277777777775</v>
      </c>
      <c r="C41" s="76">
        <v>9.5380555555555553</v>
      </c>
      <c r="D41" s="75">
        <v>27.878888888888888</v>
      </c>
      <c r="E41" s="75">
        <v>109.46894291111111</v>
      </c>
      <c r="F41" s="76">
        <v>6.165</v>
      </c>
      <c r="G41" s="75">
        <v>72.852000000000004</v>
      </c>
      <c r="H41" s="75">
        <v>215.37597</v>
      </c>
      <c r="I41" s="76">
        <v>0.93600000000000005</v>
      </c>
      <c r="J41" s="76">
        <v>-7.3920000000000003</v>
      </c>
      <c r="K41" s="77">
        <v>638.68563513333322</v>
      </c>
      <c r="L41" s="384"/>
    </row>
    <row r="42" spans="1:12" ht="15.95" customHeight="1">
      <c r="A42" s="70">
        <v>2006</v>
      </c>
      <c r="B42" s="71">
        <v>204.48194444444445</v>
      </c>
      <c r="C42" s="72">
        <v>9.8324999999999996</v>
      </c>
      <c r="D42" s="71">
        <v>27.476388888888891</v>
      </c>
      <c r="E42" s="71">
        <v>110.64899927777776</v>
      </c>
      <c r="F42" s="72">
        <v>5.8561111111111117</v>
      </c>
      <c r="G42" s="71">
        <v>61.728000000000002</v>
      </c>
      <c r="H42" s="71">
        <v>189.74345000000002</v>
      </c>
      <c r="I42" s="72">
        <v>0.98699999999999999</v>
      </c>
      <c r="J42" s="72">
        <v>6.05</v>
      </c>
      <c r="K42" s="73">
        <v>616.80439372222213</v>
      </c>
      <c r="L42" s="384"/>
    </row>
    <row r="43" spans="1:12" ht="15.95" customHeight="1">
      <c r="A43" s="74">
        <v>2007</v>
      </c>
      <c r="B43" s="75">
        <v>198.02805555555554</v>
      </c>
      <c r="C43" s="76">
        <v>10.696666666666665</v>
      </c>
      <c r="D43" s="75">
        <v>27.730277777777779</v>
      </c>
      <c r="E43" s="75">
        <v>115.75472222222221</v>
      </c>
      <c r="F43" s="76">
        <v>5.7930555555555561</v>
      </c>
      <c r="G43" s="75">
        <v>66.265000000000001</v>
      </c>
      <c r="H43" s="75">
        <v>191.40654000000001</v>
      </c>
      <c r="I43" s="76">
        <v>1.4319999999999999</v>
      </c>
      <c r="J43" s="76">
        <v>1.3160000000000001</v>
      </c>
      <c r="K43" s="77">
        <v>618.42231777777783</v>
      </c>
      <c r="L43" s="384"/>
    </row>
    <row r="44" spans="1:12" ht="15.95" customHeight="1">
      <c r="A44" s="70">
        <v>2008</v>
      </c>
      <c r="B44" s="71">
        <v>185.25472222222223</v>
      </c>
      <c r="C44" s="72">
        <v>8.69</v>
      </c>
      <c r="D44" s="71">
        <v>26.190277777777776</v>
      </c>
      <c r="E44" s="71">
        <v>120.81341</v>
      </c>
      <c r="F44" s="72">
        <v>5.6980555555555554</v>
      </c>
      <c r="G44" s="71">
        <v>67</v>
      </c>
      <c r="H44" s="71">
        <v>183.60281000000003</v>
      </c>
      <c r="I44" s="72">
        <v>1.996</v>
      </c>
      <c r="J44" s="72">
        <v>-1.962</v>
      </c>
      <c r="K44" s="73">
        <v>597.29</v>
      </c>
      <c r="L44" s="384"/>
    </row>
    <row r="45" spans="1:12" ht="15.95" customHeight="1">
      <c r="A45" s="74">
        <v>2009</v>
      </c>
      <c r="B45" s="75">
        <v>175.34055555555554</v>
      </c>
      <c r="C45" s="76">
        <v>13.814166666666667</v>
      </c>
      <c r="D45" s="75">
        <v>17.776111111111113</v>
      </c>
      <c r="E45" s="75">
        <v>128.47972222222222</v>
      </c>
      <c r="F45" s="76">
        <v>5.1950000000000003</v>
      </c>
      <c r="G45" s="75">
        <v>65.61</v>
      </c>
      <c r="H45" s="75">
        <v>149.43387000000001</v>
      </c>
      <c r="I45" s="76">
        <v>2.4849999999999999</v>
      </c>
      <c r="J45" s="76">
        <v>4.6859999999999999</v>
      </c>
      <c r="K45" s="77">
        <v>562.82042555555563</v>
      </c>
      <c r="L45" s="384"/>
    </row>
    <row r="46" spans="1:12" ht="15.95" customHeight="1">
      <c r="A46" s="70">
        <v>2010</v>
      </c>
      <c r="B46" s="71">
        <v>190.05722222222218</v>
      </c>
      <c r="C46" s="72">
        <v>17.738055555555555</v>
      </c>
      <c r="D46" s="71">
        <v>25.828888888888891</v>
      </c>
      <c r="E46" s="71">
        <v>135.31388888888887</v>
      </c>
      <c r="F46" s="72">
        <v>5.4550000000000001</v>
      </c>
      <c r="G46" s="71">
        <v>67.822000000000003</v>
      </c>
      <c r="H46" s="71">
        <v>166.44855999999999</v>
      </c>
      <c r="I46" s="72">
        <v>3.47</v>
      </c>
      <c r="J46" s="72">
        <v>2.0779999999999998</v>
      </c>
      <c r="K46" s="73">
        <v>614.24361555555538</v>
      </c>
      <c r="L46" s="384"/>
    </row>
    <row r="47" spans="1:12" ht="15.95" customHeight="1">
      <c r="A47" s="74">
        <v>2011</v>
      </c>
      <c r="B47" s="79">
        <v>168.64305555555558</v>
      </c>
      <c r="C47" s="79">
        <v>14.479444444444443</v>
      </c>
      <c r="D47" s="79">
        <v>22.878888888888888</v>
      </c>
      <c r="E47" s="575">
        <v>132.15583333333333</v>
      </c>
      <c r="F47" s="575">
        <v>5.056111111111111</v>
      </c>
      <c r="G47" s="575">
        <v>66.686000000000007</v>
      </c>
      <c r="H47" s="576">
        <v>168.36751000000001</v>
      </c>
      <c r="I47" s="576">
        <v>6.0780000000000003</v>
      </c>
      <c r="J47" s="576">
        <v>-7.2350000000000003</v>
      </c>
      <c r="K47" s="577">
        <v>577.1098433333334</v>
      </c>
    </row>
    <row r="48" spans="1:12" ht="15.95" customHeight="1">
      <c r="A48" s="74"/>
      <c r="C48" s="79"/>
      <c r="D48" s="78"/>
      <c r="E48" s="78"/>
      <c r="K48" s="81"/>
    </row>
    <row r="49" spans="1:11" ht="15.95" customHeight="1">
      <c r="A49" s="83" t="s">
        <v>49</v>
      </c>
      <c r="C49" s="79"/>
      <c r="D49" s="78"/>
      <c r="E49" s="78"/>
      <c r="J49" s="80"/>
      <c r="K49" s="81"/>
    </row>
    <row r="50" spans="1:11" ht="15.95" customHeight="1">
      <c r="A50" s="82" t="s">
        <v>147</v>
      </c>
      <c r="C50" s="64"/>
      <c r="D50" s="64"/>
      <c r="E50" s="64"/>
      <c r="I50" s="64"/>
      <c r="J50" s="64"/>
      <c r="K50" s="64"/>
    </row>
    <row r="51" spans="1:11" ht="15.95" customHeight="1">
      <c r="A51" s="82" t="s">
        <v>414</v>
      </c>
      <c r="C51" s="64"/>
      <c r="D51" s="64"/>
      <c r="E51" s="64"/>
      <c r="H51" s="64"/>
      <c r="I51" s="64"/>
      <c r="J51" s="64"/>
      <c r="K51" s="64"/>
    </row>
    <row r="52" spans="1:11">
      <c r="A52" s="383"/>
      <c r="C52" s="64"/>
      <c r="D52" s="64"/>
      <c r="E52" s="64"/>
      <c r="G52" s="64"/>
      <c r="H52" s="64"/>
      <c r="I52" s="64"/>
      <c r="J52" s="64"/>
      <c r="K52" s="64"/>
    </row>
  </sheetData>
  <pageMargins left="0.70866141732283472" right="0.70866141732283472" top="0.74803149606299213" bottom="0.74803149606299213" header="0.31496062992125984" footer="0.31496062992125984"/>
  <pageSetup paperSize="9" scale="66" orientation="portrait" r:id="rId1"/>
  <headerFooter>
    <oddHeader>&amp;L&amp;G</oddHeader>
  </headerFooter>
  <colBreaks count="1" manualBreakCount="1">
    <brk id="11" max="1048575" man="1"/>
  </colBreaks>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zoomScaleNormal="100" zoomScalePageLayoutView="110" workbookViewId="0"/>
  </sheetViews>
  <sheetFormatPr defaultColWidth="9" defaultRowHeight="12.75"/>
  <cols>
    <col min="1" max="1" width="7.28515625" style="354" customWidth="1"/>
    <col min="2" max="4" width="12.7109375" style="354" customWidth="1"/>
    <col min="5" max="5" width="32.28515625" style="354" customWidth="1"/>
    <col min="6" max="16384" width="9" style="354"/>
  </cols>
  <sheetData>
    <row r="1" spans="1:5" ht="15.95" customHeight="1"/>
    <row r="2" spans="1:5" ht="15.95" customHeight="1"/>
    <row r="3" spans="1:5" ht="15.95" customHeight="1">
      <c r="A3" s="811" t="s">
        <v>311</v>
      </c>
      <c r="B3" s="811"/>
      <c r="C3" s="811"/>
      <c r="D3" s="811"/>
      <c r="E3" s="811"/>
    </row>
    <row r="4" spans="1:5" s="521" customFormat="1" ht="15.95" customHeight="1">
      <c r="A4" s="735" t="s">
        <v>315</v>
      </c>
      <c r="B4" s="520"/>
      <c r="C4" s="520"/>
      <c r="D4" s="520"/>
      <c r="E4" s="520"/>
    </row>
    <row r="5" spans="1:5" s="521" customFormat="1" ht="15.95" customHeight="1">
      <c r="A5" s="519"/>
      <c r="B5" s="520"/>
      <c r="C5" s="520"/>
      <c r="D5" s="520"/>
      <c r="E5" s="520"/>
    </row>
    <row r="6" spans="1:5" ht="15.95" customHeight="1">
      <c r="A6" s="355" t="s">
        <v>6</v>
      </c>
      <c r="B6" s="356" t="s">
        <v>312</v>
      </c>
      <c r="C6" s="356" t="s">
        <v>313</v>
      </c>
      <c r="D6" s="736" t="s">
        <v>314</v>
      </c>
    </row>
    <row r="7" spans="1:5" ht="15.95" customHeight="1">
      <c r="A7" s="737">
        <v>1976</v>
      </c>
      <c r="B7" s="738">
        <v>11.625</v>
      </c>
      <c r="C7" s="738">
        <v>12.8</v>
      </c>
      <c r="D7" s="739">
        <v>12.23</v>
      </c>
    </row>
    <row r="8" spans="1:5" ht="15.95" customHeight="1">
      <c r="A8" s="359">
        <v>1977</v>
      </c>
      <c r="B8" s="740">
        <v>12.375</v>
      </c>
      <c r="C8" s="740">
        <v>13.92</v>
      </c>
      <c r="D8" s="741">
        <v>14.22</v>
      </c>
    </row>
    <row r="9" spans="1:5" ht="15.95" customHeight="1">
      <c r="A9" s="357">
        <v>1978</v>
      </c>
      <c r="B9" s="742">
        <v>13.025833333333299</v>
      </c>
      <c r="C9" s="742">
        <v>14.02</v>
      </c>
      <c r="D9" s="739">
        <v>14.55</v>
      </c>
    </row>
    <row r="10" spans="1:5" ht="15.95" customHeight="1">
      <c r="A10" s="359">
        <v>1979</v>
      </c>
      <c r="B10" s="740">
        <v>29.754166666666698</v>
      </c>
      <c r="C10" s="740">
        <v>31.61</v>
      </c>
      <c r="D10" s="741">
        <v>25.08</v>
      </c>
    </row>
    <row r="11" spans="1:5" ht="15.95" customHeight="1">
      <c r="A11" s="357">
        <v>1980</v>
      </c>
      <c r="B11" s="742">
        <v>35.691666666666698</v>
      </c>
      <c r="C11" s="742">
        <v>36.83</v>
      </c>
      <c r="D11" s="739">
        <v>37.96</v>
      </c>
    </row>
    <row r="12" spans="1:5" ht="15.95" customHeight="1">
      <c r="A12" s="359">
        <v>1981</v>
      </c>
      <c r="B12" s="740">
        <v>34.320833333333297</v>
      </c>
      <c r="C12" s="740">
        <v>35.93</v>
      </c>
      <c r="D12" s="741">
        <v>36.08</v>
      </c>
    </row>
    <row r="13" spans="1:5" ht="15.95" customHeight="1">
      <c r="A13" s="357">
        <v>1982</v>
      </c>
      <c r="B13" s="742">
        <v>31.8</v>
      </c>
      <c r="C13" s="742">
        <v>32.97</v>
      </c>
      <c r="D13" s="739">
        <v>33.65</v>
      </c>
    </row>
    <row r="14" spans="1:5" ht="15.95" customHeight="1">
      <c r="A14" s="359">
        <v>1983</v>
      </c>
      <c r="B14" s="740">
        <v>28.779166666666701</v>
      </c>
      <c r="C14" s="740">
        <v>29.55</v>
      </c>
      <c r="D14" s="741">
        <v>30.3</v>
      </c>
    </row>
    <row r="15" spans="1:5" ht="15.95" customHeight="1">
      <c r="A15" s="357">
        <v>1984</v>
      </c>
      <c r="B15" s="742">
        <v>28.06</v>
      </c>
      <c r="C15" s="742">
        <v>28.78</v>
      </c>
      <c r="D15" s="739">
        <v>29.39</v>
      </c>
    </row>
    <row r="16" spans="1:5" ht="15.95" customHeight="1">
      <c r="A16" s="359">
        <v>1985</v>
      </c>
      <c r="B16" s="740">
        <v>27.53</v>
      </c>
      <c r="C16" s="740">
        <v>27.56</v>
      </c>
      <c r="D16" s="741">
        <v>27.9826628</v>
      </c>
    </row>
    <row r="17" spans="1:4" ht="15.95" customHeight="1">
      <c r="A17" s="357">
        <v>1986</v>
      </c>
      <c r="B17" s="742">
        <v>13.1</v>
      </c>
      <c r="C17" s="742">
        <v>14.43</v>
      </c>
      <c r="D17" s="739">
        <v>15.097796900000001</v>
      </c>
    </row>
    <row r="18" spans="1:4" ht="15.95" customHeight="1">
      <c r="A18" s="359">
        <v>1987</v>
      </c>
      <c r="B18" s="740">
        <v>16.95</v>
      </c>
      <c r="C18" s="740">
        <v>18.435039400000001</v>
      </c>
      <c r="D18" s="741">
        <v>19.178653799999999</v>
      </c>
    </row>
    <row r="19" spans="1:4" ht="15.95" customHeight="1">
      <c r="A19" s="357">
        <v>1988</v>
      </c>
      <c r="B19" s="742">
        <v>13.2666667</v>
      </c>
      <c r="C19" s="742">
        <v>14.923841700000001</v>
      </c>
      <c r="D19" s="739">
        <v>15.9685328</v>
      </c>
    </row>
    <row r="20" spans="1:4" ht="15.95" customHeight="1">
      <c r="A20" s="359">
        <v>1989</v>
      </c>
      <c r="B20" s="740">
        <v>15.6205882</v>
      </c>
      <c r="C20" s="740">
        <v>18.226113300000002</v>
      </c>
      <c r="D20" s="741">
        <v>19.6762151</v>
      </c>
    </row>
    <row r="21" spans="1:4" ht="15.95" customHeight="1">
      <c r="A21" s="357">
        <v>1990</v>
      </c>
      <c r="B21" s="742">
        <v>20.451960799999998</v>
      </c>
      <c r="C21" s="742">
        <v>23.725820299999999</v>
      </c>
      <c r="D21" s="739">
        <v>24.497944700000001</v>
      </c>
    </row>
    <row r="22" spans="1:4" ht="15.95" customHeight="1">
      <c r="A22" s="359">
        <v>1991</v>
      </c>
      <c r="B22" s="740">
        <v>16.6317308</v>
      </c>
      <c r="C22" s="740">
        <v>20.0033852</v>
      </c>
      <c r="D22" s="741">
        <v>21.537272699999999</v>
      </c>
    </row>
    <row r="23" spans="1:4" ht="15.95" customHeight="1">
      <c r="A23" s="357">
        <v>1992</v>
      </c>
      <c r="B23" s="742">
        <v>17.172641500000001</v>
      </c>
      <c r="C23" s="742">
        <v>19.3208366</v>
      </c>
      <c r="D23" s="739">
        <v>20.5691667</v>
      </c>
    </row>
    <row r="24" spans="1:4" ht="15.95" customHeight="1">
      <c r="A24" s="359">
        <v>1993</v>
      </c>
      <c r="B24" s="740">
        <v>14.9269231</v>
      </c>
      <c r="C24" s="740">
        <v>16.9716342</v>
      </c>
      <c r="D24" s="741">
        <v>18.449920299999999</v>
      </c>
    </row>
    <row r="25" spans="1:4" ht="15.95" customHeight="1">
      <c r="A25" s="357">
        <v>1994</v>
      </c>
      <c r="B25" s="742">
        <v>14.7394231</v>
      </c>
      <c r="C25" s="742">
        <v>15.817315199999999</v>
      </c>
      <c r="D25" s="739">
        <v>17.205615099999999</v>
      </c>
    </row>
    <row r="26" spans="1:4" ht="15.95" customHeight="1">
      <c r="A26" s="359">
        <v>1995</v>
      </c>
      <c r="B26" s="740">
        <v>16.100000000000001</v>
      </c>
      <c r="C26" s="740">
        <v>17.016679700000001</v>
      </c>
      <c r="D26" s="741">
        <v>18.422540000000001</v>
      </c>
    </row>
    <row r="27" spans="1:4" ht="15.95" customHeight="1">
      <c r="A27" s="357">
        <v>1996</v>
      </c>
      <c r="B27" s="742">
        <v>18.5173077</v>
      </c>
      <c r="C27" s="742">
        <v>20.668488400000001</v>
      </c>
      <c r="D27" s="739">
        <v>22.157549800000002</v>
      </c>
    </row>
    <row r="28" spans="1:4" ht="15.95" customHeight="1">
      <c r="A28" s="359">
        <v>1997</v>
      </c>
      <c r="B28" s="740">
        <v>18.231730800000001</v>
      </c>
      <c r="C28" s="740">
        <v>19.0925875</v>
      </c>
      <c r="D28" s="741">
        <v>20.606170599999999</v>
      </c>
    </row>
    <row r="29" spans="1:4" ht="15.95" customHeight="1">
      <c r="A29" s="357">
        <v>1998</v>
      </c>
      <c r="B29" s="742">
        <v>12.209434</v>
      </c>
      <c r="C29" s="742">
        <v>12.7156615</v>
      </c>
      <c r="D29" s="739">
        <v>14.385438199999999</v>
      </c>
    </row>
    <row r="30" spans="1:4" ht="15.95" customHeight="1">
      <c r="A30" s="359">
        <v>1999</v>
      </c>
      <c r="B30" s="740">
        <v>17.247115399999998</v>
      </c>
      <c r="C30" s="740">
        <v>17.970077799999999</v>
      </c>
      <c r="D30" s="741">
        <v>19.314060000000001</v>
      </c>
    </row>
    <row r="31" spans="1:4" ht="15.95" customHeight="1">
      <c r="A31" s="357">
        <v>2000</v>
      </c>
      <c r="B31" s="742">
        <v>26.2</v>
      </c>
      <c r="C31" s="742">
        <v>28.495449199999999</v>
      </c>
      <c r="D31" s="739">
        <v>30.366586300000002</v>
      </c>
    </row>
    <row r="32" spans="1:4" ht="15.95" customHeight="1">
      <c r="A32" s="359">
        <v>2001</v>
      </c>
      <c r="B32" s="740">
        <v>22.8125</v>
      </c>
      <c r="C32" s="740">
        <v>24.443891099999998</v>
      </c>
      <c r="D32" s="741">
        <v>25.931794400000001</v>
      </c>
    </row>
    <row r="33" spans="1:5" ht="15.95" customHeight="1">
      <c r="A33" s="357">
        <v>2002</v>
      </c>
      <c r="B33" s="742">
        <v>23.742549</v>
      </c>
      <c r="C33" s="742">
        <v>25.023255800000001</v>
      </c>
      <c r="D33" s="739">
        <v>26.162299999999998</v>
      </c>
    </row>
    <row r="34" spans="1:5" ht="15.95" customHeight="1">
      <c r="A34" s="359">
        <v>2003</v>
      </c>
      <c r="B34" s="740">
        <v>26.7826415</v>
      </c>
      <c r="C34" s="740">
        <v>28.830703100000001</v>
      </c>
      <c r="D34" s="741">
        <v>31.068514100000002</v>
      </c>
    </row>
    <row r="35" spans="1:5" ht="15.95" customHeight="1">
      <c r="A35" s="357">
        <v>2004</v>
      </c>
      <c r="B35" s="742">
        <v>33.636153800000002</v>
      </c>
      <c r="C35" s="742">
        <v>38.265000000000001</v>
      </c>
      <c r="D35" s="739">
        <v>41.487690800000003</v>
      </c>
    </row>
    <row r="36" spans="1:5" ht="15.95" customHeight="1">
      <c r="A36" s="359">
        <v>2005</v>
      </c>
      <c r="B36" s="740">
        <v>49.354423099999998</v>
      </c>
      <c r="C36" s="740">
        <v>54.521089500000002</v>
      </c>
      <c r="D36" s="741">
        <v>56.590896399999998</v>
      </c>
    </row>
    <row r="37" spans="1:5" ht="15.95" customHeight="1">
      <c r="A37" s="357">
        <v>2006</v>
      </c>
      <c r="B37" s="742">
        <v>61.504423099999997</v>
      </c>
      <c r="C37" s="742">
        <v>65.144062500000004</v>
      </c>
      <c r="D37" s="739">
        <v>66.021814500000005</v>
      </c>
    </row>
    <row r="38" spans="1:5" ht="15.95" customHeight="1">
      <c r="A38" s="359">
        <v>2007</v>
      </c>
      <c r="B38" s="740">
        <v>68.189423099999999</v>
      </c>
      <c r="C38" s="740">
        <v>72.389078400000002</v>
      </c>
      <c r="D38" s="741">
        <v>72.203313300000005</v>
      </c>
    </row>
    <row r="39" spans="1:5" ht="15.95" customHeight="1">
      <c r="A39" s="357">
        <v>2008</v>
      </c>
      <c r="B39" s="742">
        <v>94.337115400000002</v>
      </c>
      <c r="C39" s="742">
        <v>97.255972799999995</v>
      </c>
      <c r="D39" s="739">
        <v>100.0624104</v>
      </c>
    </row>
    <row r="40" spans="1:5" ht="15.95" customHeight="1">
      <c r="A40" s="359">
        <v>2009</v>
      </c>
      <c r="B40" s="740">
        <v>61.389056600000004</v>
      </c>
      <c r="C40" s="740">
        <v>61.671264800000003</v>
      </c>
      <c r="D40" s="741">
        <v>61.922669300000003</v>
      </c>
    </row>
    <row r="41" spans="1:5" ht="15.95" customHeight="1">
      <c r="A41" s="357">
        <v>2010</v>
      </c>
      <c r="B41" s="742">
        <v>78.056153800000004</v>
      </c>
      <c r="C41" s="742">
        <v>79.495533600000002</v>
      </c>
      <c r="D41" s="739">
        <v>79.449442199999993</v>
      </c>
    </row>
    <row r="42" spans="1:5" ht="15.95" customHeight="1">
      <c r="A42" s="359">
        <v>2011</v>
      </c>
      <c r="B42" s="740">
        <v>106.181538</v>
      </c>
      <c r="C42" s="740">
        <v>111.25559800000001</v>
      </c>
      <c r="D42" s="741">
        <v>95.035936300000003</v>
      </c>
    </row>
    <row r="43" spans="1:5" ht="15.95" customHeight="1">
      <c r="A43" s="357">
        <v>2012</v>
      </c>
      <c r="B43" s="742">
        <v>109.07903846153846</v>
      </c>
      <c r="C43" s="742">
        <v>111.6697023809523</v>
      </c>
      <c r="D43" s="739">
        <v>94.126613545816753</v>
      </c>
    </row>
    <row r="44" spans="1:5" ht="15.95" customHeight="1">
      <c r="A44" s="359"/>
      <c r="B44" s="360"/>
      <c r="C44" s="360"/>
    </row>
    <row r="45" spans="1:5" ht="15.95" customHeight="1">
      <c r="A45" s="361" t="s">
        <v>362</v>
      </c>
      <c r="B45" s="360"/>
      <c r="C45" s="360"/>
    </row>
    <row r="46" spans="1:5" ht="15.95" customHeight="1">
      <c r="A46" s="812" t="s">
        <v>177</v>
      </c>
      <c r="B46" s="812"/>
      <c r="C46" s="812"/>
      <c r="D46" s="812"/>
      <c r="E46" s="812"/>
    </row>
    <row r="47" spans="1:5" ht="15.95" customHeight="1">
      <c r="A47" s="812" t="s">
        <v>178</v>
      </c>
      <c r="B47" s="812"/>
      <c r="C47" s="812"/>
      <c r="D47" s="812"/>
      <c r="E47" s="812"/>
    </row>
    <row r="48" spans="1:5">
      <c r="A48" s="362"/>
      <c r="B48" s="362"/>
      <c r="C48" s="362"/>
    </row>
  </sheetData>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zoomScaleNormal="100" zoomScaleSheetLayoutView="80" zoomScalePageLayoutView="90" workbookViewId="0"/>
  </sheetViews>
  <sheetFormatPr defaultColWidth="9" defaultRowHeight="12.75"/>
  <cols>
    <col min="1" max="1" width="5.28515625" style="376" customWidth="1"/>
    <col min="2" max="2" width="14.42578125" style="364" customWidth="1"/>
    <col min="3" max="6" width="13.42578125" style="364" customWidth="1"/>
    <col min="7" max="7" width="13.42578125" style="365" customWidth="1"/>
    <col min="8" max="8" width="13.42578125" style="364" customWidth="1"/>
    <col min="9" max="16384" width="9" style="364"/>
  </cols>
  <sheetData>
    <row r="1" spans="1:8" ht="15.95" customHeight="1"/>
    <row r="2" spans="1:8" ht="15.95" customHeight="1"/>
    <row r="3" spans="1:8" ht="15.95" customHeight="1">
      <c r="A3" s="811" t="s">
        <v>401</v>
      </c>
      <c r="B3" s="811"/>
      <c r="C3" s="811"/>
      <c r="D3" s="811"/>
      <c r="E3" s="811"/>
      <c r="F3" s="811"/>
      <c r="G3" s="811"/>
      <c r="H3" s="363"/>
    </row>
    <row r="4" spans="1:8" s="522" customFormat="1" ht="15.95" customHeight="1">
      <c r="A4" s="735" t="s">
        <v>316</v>
      </c>
      <c r="G4" s="523"/>
    </row>
    <row r="5" spans="1:8" s="522" customFormat="1" ht="15.95" customHeight="1">
      <c r="A5" s="519"/>
      <c r="G5" s="523"/>
    </row>
    <row r="6" spans="1:8" ht="15.95" customHeight="1">
      <c r="A6" s="355" t="s">
        <v>6</v>
      </c>
      <c r="B6" s="356" t="s">
        <v>154</v>
      </c>
      <c r="C6" s="356" t="s">
        <v>155</v>
      </c>
      <c r="D6" s="356" t="s">
        <v>156</v>
      </c>
      <c r="E6" s="356" t="s">
        <v>157</v>
      </c>
      <c r="F6" s="356" t="s">
        <v>69</v>
      </c>
      <c r="G6" s="366" t="s">
        <v>28</v>
      </c>
    </row>
    <row r="7" spans="1:8" ht="15.95" customHeight="1">
      <c r="A7" s="367">
        <v>1970</v>
      </c>
      <c r="B7" s="368">
        <v>16.111999999999998</v>
      </c>
      <c r="C7" s="368">
        <v>8.548</v>
      </c>
      <c r="D7" s="368">
        <v>2.0169999999999999</v>
      </c>
      <c r="E7" s="368">
        <v>0.878</v>
      </c>
      <c r="F7" s="368">
        <v>3.782</v>
      </c>
      <c r="G7" s="369">
        <v>31.337</v>
      </c>
      <c r="H7" s="478"/>
    </row>
    <row r="8" spans="1:8" ht="15.95" customHeight="1">
      <c r="A8" s="370">
        <v>1971</v>
      </c>
      <c r="B8" s="371">
        <v>13.840999999999999</v>
      </c>
      <c r="C8" s="371">
        <v>8.4710000000000001</v>
      </c>
      <c r="D8" s="371">
        <v>2.0150000000000001</v>
      </c>
      <c r="E8" s="371">
        <v>0.83599999999999997</v>
      </c>
      <c r="F8" s="371">
        <v>3.8690000000000002</v>
      </c>
      <c r="G8" s="372">
        <v>29.032</v>
      </c>
      <c r="H8" s="478"/>
    </row>
    <row r="9" spans="1:8" ht="15.95" customHeight="1">
      <c r="A9" s="367">
        <v>1972</v>
      </c>
      <c r="B9" s="368">
        <v>14.084</v>
      </c>
      <c r="C9" s="368">
        <v>8.6959999999999997</v>
      </c>
      <c r="D9" s="368">
        <v>2.0569999999999999</v>
      </c>
      <c r="E9" s="368">
        <v>0.89500000000000002</v>
      </c>
      <c r="F9" s="368">
        <v>4.0250000000000004</v>
      </c>
      <c r="G9" s="369">
        <v>29.757000000000001</v>
      </c>
      <c r="H9" s="478"/>
    </row>
    <row r="10" spans="1:8" ht="15.95" customHeight="1">
      <c r="A10" s="370">
        <v>1973</v>
      </c>
      <c r="B10" s="371">
        <v>14.09</v>
      </c>
      <c r="C10" s="371">
        <v>9.125</v>
      </c>
      <c r="D10" s="371">
        <v>2.19</v>
      </c>
      <c r="E10" s="371">
        <v>0.90100000000000002</v>
      </c>
      <c r="F10" s="371">
        <v>4.2519999999999998</v>
      </c>
      <c r="G10" s="372">
        <v>30.558</v>
      </c>
      <c r="H10" s="478"/>
    </row>
    <row r="11" spans="1:8" ht="15.95" customHeight="1">
      <c r="A11" s="367">
        <v>1974</v>
      </c>
      <c r="B11" s="368">
        <v>13.087999999999999</v>
      </c>
      <c r="C11" s="368">
        <v>7.4089999999999998</v>
      </c>
      <c r="D11" s="368">
        <v>2.101</v>
      </c>
      <c r="E11" s="368">
        <v>0.75900000000000001</v>
      </c>
      <c r="F11" s="368">
        <v>3.919</v>
      </c>
      <c r="G11" s="369">
        <v>27.276</v>
      </c>
      <c r="H11" s="478"/>
    </row>
    <row r="12" spans="1:8" ht="15.95" customHeight="1">
      <c r="A12" s="370">
        <v>1975</v>
      </c>
      <c r="B12" s="371">
        <v>11.911</v>
      </c>
      <c r="C12" s="371">
        <v>7.8449999999999998</v>
      </c>
      <c r="D12" s="371">
        <v>2.1640000000000001</v>
      </c>
      <c r="E12" s="371">
        <v>0.745</v>
      </c>
      <c r="F12" s="371">
        <v>4.3819999999999997</v>
      </c>
      <c r="G12" s="372">
        <v>27.047000000000001</v>
      </c>
      <c r="H12" s="478"/>
    </row>
    <row r="13" spans="1:8" ht="15.95" customHeight="1">
      <c r="A13" s="367">
        <v>1976</v>
      </c>
      <c r="B13" s="368">
        <v>13.282999999999999</v>
      </c>
      <c r="C13" s="368">
        <v>8.7609999999999992</v>
      </c>
      <c r="D13" s="368">
        <v>2.4380000000000002</v>
      </c>
      <c r="E13" s="368">
        <v>0.76400000000000001</v>
      </c>
      <c r="F13" s="368">
        <v>4.6289999999999996</v>
      </c>
      <c r="G13" s="369">
        <v>29.875</v>
      </c>
      <c r="H13" s="478"/>
    </row>
    <row r="14" spans="1:8" ht="15.95" customHeight="1">
      <c r="A14" s="370">
        <v>1977</v>
      </c>
      <c r="B14" s="371">
        <v>12.813000000000001</v>
      </c>
      <c r="C14" s="371">
        <v>8.2219999999999995</v>
      </c>
      <c r="D14" s="371">
        <v>2.5129999999999999</v>
      </c>
      <c r="E14" s="371">
        <v>0.78500000000000003</v>
      </c>
      <c r="F14" s="371">
        <v>4.8099999999999996</v>
      </c>
      <c r="G14" s="372">
        <v>29.143000000000001</v>
      </c>
      <c r="H14" s="478"/>
    </row>
    <row r="15" spans="1:8" ht="15.95" customHeight="1">
      <c r="A15" s="367">
        <v>1978</v>
      </c>
      <c r="B15" s="368">
        <v>11.307</v>
      </c>
      <c r="C15" s="368">
        <v>8.234</v>
      </c>
      <c r="D15" s="368">
        <v>2.5019999999999998</v>
      </c>
      <c r="E15" s="368">
        <v>0.80100000000000005</v>
      </c>
      <c r="F15" s="368">
        <v>4.9459999999999997</v>
      </c>
      <c r="G15" s="369">
        <v>27.79</v>
      </c>
      <c r="H15" s="478"/>
    </row>
    <row r="16" spans="1:8" ht="15.95" customHeight="1">
      <c r="A16" s="370">
        <v>1979</v>
      </c>
      <c r="B16" s="371">
        <v>11.657999999999999</v>
      </c>
      <c r="C16" s="371">
        <v>8.3810000000000002</v>
      </c>
      <c r="D16" s="371">
        <v>2.6709999999999998</v>
      </c>
      <c r="E16" s="371">
        <v>0.76400000000000001</v>
      </c>
      <c r="F16" s="371">
        <v>4.9130000000000003</v>
      </c>
      <c r="G16" s="372">
        <v>28.387</v>
      </c>
      <c r="H16" s="478"/>
    </row>
    <row r="17" spans="1:8" ht="15.95" customHeight="1">
      <c r="A17" s="367">
        <v>1980</v>
      </c>
      <c r="B17" s="368">
        <v>10.648999999999999</v>
      </c>
      <c r="C17" s="368">
        <v>7.3769999999999998</v>
      </c>
      <c r="D17" s="368">
        <v>2.4849999999999999</v>
      </c>
      <c r="E17" s="368">
        <v>0.72899999999999998</v>
      </c>
      <c r="F17" s="368">
        <v>4.7519999999999998</v>
      </c>
      <c r="G17" s="369">
        <v>25.992000000000001</v>
      </c>
      <c r="H17" s="478"/>
    </row>
    <row r="18" spans="1:8" ht="15.95" customHeight="1">
      <c r="A18" s="370">
        <v>1981</v>
      </c>
      <c r="B18" s="371">
        <v>8.859</v>
      </c>
      <c r="C18" s="371">
        <v>6.7519999999999998</v>
      </c>
      <c r="D18" s="371">
        <v>2.3660000000000001</v>
      </c>
      <c r="E18" s="371">
        <v>0.74299999999999999</v>
      </c>
      <c r="F18" s="371">
        <v>4.6790000000000003</v>
      </c>
      <c r="G18" s="372">
        <v>23.399000000000001</v>
      </c>
      <c r="H18" s="478"/>
    </row>
    <row r="19" spans="1:8" ht="15.95" customHeight="1">
      <c r="A19" s="367">
        <v>1982</v>
      </c>
      <c r="B19" s="368">
        <v>7.7450000000000001</v>
      </c>
      <c r="C19" s="368">
        <v>5.7309999999999999</v>
      </c>
      <c r="D19" s="368">
        <v>2.3180000000000001</v>
      </c>
      <c r="E19" s="368">
        <v>0.77</v>
      </c>
      <c r="F19" s="368">
        <v>4.7119999999999997</v>
      </c>
      <c r="G19" s="369">
        <v>21.276</v>
      </c>
      <c r="H19" s="478"/>
    </row>
    <row r="20" spans="1:8" ht="15.95" customHeight="1">
      <c r="A20" s="370">
        <v>1983</v>
      </c>
      <c r="B20" s="371">
        <v>6.3550024141438017</v>
      </c>
      <c r="C20" s="371">
        <v>4.8409567323633373</v>
      </c>
      <c r="D20" s="371">
        <v>2.7479922894924664</v>
      </c>
      <c r="E20" s="371">
        <v>0.65997122201574043</v>
      </c>
      <c r="F20" s="371">
        <v>4.8350052546097251</v>
      </c>
      <c r="G20" s="372">
        <v>19.438927912625068</v>
      </c>
      <c r="H20" s="478"/>
    </row>
    <row r="21" spans="1:8" ht="15.95" customHeight="1">
      <c r="A21" s="367">
        <v>1984</v>
      </c>
      <c r="B21" s="368">
        <v>5.3099863369733828</v>
      </c>
      <c r="C21" s="368">
        <v>4.3976868477399558</v>
      </c>
      <c r="D21" s="368">
        <v>2.8130145724096463</v>
      </c>
      <c r="E21" s="368">
        <v>0.70386638626579445</v>
      </c>
      <c r="F21" s="368">
        <v>5.0240119741409517</v>
      </c>
      <c r="G21" s="369">
        <v>18.24856611752973</v>
      </c>
      <c r="H21" s="478"/>
    </row>
    <row r="22" spans="1:8" ht="15.95" customHeight="1">
      <c r="A22" s="370">
        <v>1985</v>
      </c>
      <c r="B22" s="371">
        <v>5.96899622982649</v>
      </c>
      <c r="C22" s="371">
        <v>4.2739365737696628</v>
      </c>
      <c r="D22" s="371">
        <v>2.8989990951955442</v>
      </c>
      <c r="E22" s="371">
        <v>0.67255430825065976</v>
      </c>
      <c r="F22" s="371">
        <v>5.067036081653451</v>
      </c>
      <c r="G22" s="372">
        <v>18.881522288695809</v>
      </c>
      <c r="H22" s="478"/>
    </row>
    <row r="23" spans="1:8" ht="15.95" customHeight="1">
      <c r="A23" s="367">
        <v>1986</v>
      </c>
      <c r="B23" s="368">
        <v>5.2039951511664944</v>
      </c>
      <c r="C23" s="368">
        <v>4.0430147410067496</v>
      </c>
      <c r="D23" s="368">
        <v>2.992008497294016</v>
      </c>
      <c r="E23" s="368">
        <v>0.79634624458956416</v>
      </c>
      <c r="F23" s="368">
        <v>5.316996274004012</v>
      </c>
      <c r="G23" s="369">
        <v>18.352360908060838</v>
      </c>
      <c r="H23" s="478"/>
    </row>
    <row r="24" spans="1:8" ht="15.95" customHeight="1">
      <c r="A24" s="370">
        <v>1987</v>
      </c>
      <c r="B24" s="371">
        <v>4.9659965277421083</v>
      </c>
      <c r="C24" s="371">
        <v>4.4292707051292854</v>
      </c>
      <c r="D24" s="371">
        <v>2.9630097954917134</v>
      </c>
      <c r="E24" s="371">
        <v>0.84149389196022339</v>
      </c>
      <c r="F24" s="371">
        <v>5.53300850291392</v>
      </c>
      <c r="G24" s="372">
        <v>18.73277942323725</v>
      </c>
      <c r="H24" s="478"/>
    </row>
    <row r="25" spans="1:8" ht="15.95" customHeight="1">
      <c r="A25" s="367">
        <v>1988</v>
      </c>
      <c r="B25" s="368">
        <v>3.9709840461050105</v>
      </c>
      <c r="C25" s="368">
        <v>4.1086271137861843</v>
      </c>
      <c r="D25" s="368">
        <v>3.1169951500233224</v>
      </c>
      <c r="E25" s="368">
        <v>0.93484757571697374</v>
      </c>
      <c r="F25" s="368">
        <v>5.7390210502850225</v>
      </c>
      <c r="G25" s="369">
        <v>17.870474935916516</v>
      </c>
      <c r="H25" s="478"/>
    </row>
    <row r="26" spans="1:8" ht="15.95" customHeight="1">
      <c r="A26" s="370">
        <v>1989</v>
      </c>
      <c r="B26" s="371">
        <v>3.3459776255097959</v>
      </c>
      <c r="C26" s="371">
        <v>3.7456656494641418</v>
      </c>
      <c r="D26" s="371">
        <v>3.058969646901466</v>
      </c>
      <c r="E26" s="371">
        <v>1.0357161581973564</v>
      </c>
      <c r="F26" s="371">
        <v>5.9479634406547568</v>
      </c>
      <c r="G26" s="372">
        <v>17.134292520727517</v>
      </c>
      <c r="H26" s="478"/>
    </row>
    <row r="27" spans="1:8" ht="15.95" customHeight="1">
      <c r="A27" s="367">
        <v>1990</v>
      </c>
      <c r="B27" s="368">
        <v>3.0039910419855564</v>
      </c>
      <c r="C27" s="368">
        <v>3.7876463282360806</v>
      </c>
      <c r="D27" s="368">
        <v>3.0270204957878821</v>
      </c>
      <c r="E27" s="368">
        <v>1.0770189736629014</v>
      </c>
      <c r="F27" s="368">
        <v>5.6300117830642344</v>
      </c>
      <c r="G27" s="369">
        <v>16.525688622736656</v>
      </c>
      <c r="H27" s="478"/>
    </row>
    <row r="28" spans="1:8" ht="15.95" customHeight="1">
      <c r="A28" s="370">
        <v>1991</v>
      </c>
      <c r="B28" s="371">
        <v>3.0959853302240536</v>
      </c>
      <c r="C28" s="371">
        <v>3.6750515626141542</v>
      </c>
      <c r="D28" s="371">
        <v>2.8930138980212319</v>
      </c>
      <c r="E28" s="371">
        <v>0.93918757536744357</v>
      </c>
      <c r="F28" s="371">
        <v>5.7509951912359485</v>
      </c>
      <c r="G28" s="372">
        <v>16.35423355746283</v>
      </c>
      <c r="H28" s="478"/>
    </row>
    <row r="29" spans="1:8" ht="15.95" customHeight="1">
      <c r="A29" s="367">
        <v>1992</v>
      </c>
      <c r="B29" s="368">
        <v>3.1550034414390353</v>
      </c>
      <c r="C29" s="368">
        <v>3.4968725237300418</v>
      </c>
      <c r="D29" s="368">
        <v>2.9140323369244512</v>
      </c>
      <c r="E29" s="368">
        <v>1.0008505234214344</v>
      </c>
      <c r="F29" s="368">
        <v>5.8779975160026758</v>
      </c>
      <c r="G29" s="369">
        <v>16.444756341517639</v>
      </c>
      <c r="H29" s="478"/>
    </row>
    <row r="30" spans="1:8" ht="15.95" customHeight="1">
      <c r="A30" s="370">
        <v>1993</v>
      </c>
      <c r="B30" s="371">
        <v>3.3709922644668855</v>
      </c>
      <c r="C30" s="371">
        <v>3.4829913622083972</v>
      </c>
      <c r="D30" s="371">
        <v>2.9890018489482353</v>
      </c>
      <c r="E30" s="371">
        <v>1.0136083747429496</v>
      </c>
      <c r="F30" s="371">
        <v>5.5869876755517343</v>
      </c>
      <c r="G30" s="372">
        <v>16.443581525918201</v>
      </c>
      <c r="H30" s="478"/>
    </row>
    <row r="31" spans="1:8" ht="15.95" customHeight="1">
      <c r="A31" s="367">
        <v>1994</v>
      </c>
      <c r="B31" s="368">
        <v>3.9330254871947652</v>
      </c>
      <c r="C31" s="368">
        <v>3.6311320171519452</v>
      </c>
      <c r="D31" s="368">
        <v>3.1650172250040742</v>
      </c>
      <c r="E31" s="368">
        <v>1.0267448837520898</v>
      </c>
      <c r="F31" s="368">
        <v>5.6549791407916947</v>
      </c>
      <c r="G31" s="369">
        <v>17.410898753894568</v>
      </c>
      <c r="H31" s="478"/>
    </row>
    <row r="32" spans="1:8" ht="15.95" customHeight="1">
      <c r="A32" s="370">
        <v>1995</v>
      </c>
      <c r="B32" s="371">
        <v>3.7610305825791275</v>
      </c>
      <c r="C32" s="371">
        <v>3.6338295708079733</v>
      </c>
      <c r="D32" s="371">
        <v>3.1710024221783866</v>
      </c>
      <c r="E32" s="371">
        <v>1.0346966951922125</v>
      </c>
      <c r="F32" s="371">
        <v>5.763001178306423</v>
      </c>
      <c r="G32" s="372">
        <v>17.363560449064124</v>
      </c>
      <c r="H32" s="478"/>
    </row>
    <row r="33" spans="1:8" ht="15.95" customHeight="1">
      <c r="A33" s="367">
        <v>1996</v>
      </c>
      <c r="B33" s="368">
        <v>4.721988227196614</v>
      </c>
      <c r="C33" s="368">
        <v>3.9373886556628959</v>
      </c>
      <c r="D33" s="368">
        <v>3.4280287064668227</v>
      </c>
      <c r="E33" s="368">
        <v>1.0321043464077035</v>
      </c>
      <c r="F33" s="368">
        <v>5.6939587911213021</v>
      </c>
      <c r="G33" s="369">
        <v>18.813468726855337</v>
      </c>
      <c r="H33" s="478"/>
    </row>
    <row r="34" spans="1:8" ht="15.95" customHeight="1">
      <c r="A34" s="370">
        <v>1997</v>
      </c>
      <c r="B34" s="371">
        <v>4.1110043865506514</v>
      </c>
      <c r="C34" s="371">
        <v>3.4803219080696195</v>
      </c>
      <c r="D34" s="371">
        <v>3.3280225245730275</v>
      </c>
      <c r="E34" s="371">
        <v>1.0631542767929443</v>
      </c>
      <c r="F34" s="371">
        <v>5.5769879940129297</v>
      </c>
      <c r="G34" s="372">
        <v>17.559491089999174</v>
      </c>
      <c r="H34" s="478"/>
    </row>
    <row r="35" spans="1:8" ht="15.95" customHeight="1">
      <c r="A35" s="367">
        <v>1998</v>
      </c>
      <c r="B35" s="368">
        <v>4.2809447006975336</v>
      </c>
      <c r="C35" s="368">
        <v>3.3458376185097141</v>
      </c>
      <c r="D35" s="368">
        <v>3.7800594585785015</v>
      </c>
      <c r="E35" s="368">
        <v>1.0100256904677296</v>
      </c>
      <c r="F35" s="368">
        <v>5.4289672303429821</v>
      </c>
      <c r="G35" s="369">
        <v>17.845834698596462</v>
      </c>
      <c r="H35" s="478"/>
    </row>
    <row r="36" spans="1:8" ht="15.95" customHeight="1">
      <c r="A36" s="370">
        <v>1999</v>
      </c>
      <c r="B36" s="371">
        <v>3.9852377674819972</v>
      </c>
      <c r="C36" s="371">
        <v>3.1347821444427586</v>
      </c>
      <c r="D36" s="371">
        <v>3.7257430917336838</v>
      </c>
      <c r="E36" s="371">
        <v>1.018</v>
      </c>
      <c r="F36" s="371">
        <v>5.4525333588102294</v>
      </c>
      <c r="G36" s="372">
        <v>17.317</v>
      </c>
      <c r="H36" s="478"/>
    </row>
    <row r="37" spans="1:8" ht="15.95" customHeight="1">
      <c r="A37" s="367">
        <v>2000</v>
      </c>
      <c r="B37" s="368">
        <v>3.1110608877885415</v>
      </c>
      <c r="C37" s="368">
        <v>3.027470088063887</v>
      </c>
      <c r="D37" s="368">
        <v>3.5501773079538492</v>
      </c>
      <c r="E37" s="368">
        <v>1.1359148078457872</v>
      </c>
      <c r="F37" s="368">
        <v>5.3719626763478869</v>
      </c>
      <c r="G37" s="369">
        <v>16.196585767999952</v>
      </c>
      <c r="H37" s="478"/>
    </row>
    <row r="38" spans="1:8" ht="15.95" customHeight="1">
      <c r="A38" s="370">
        <v>2001</v>
      </c>
      <c r="B38" s="371">
        <v>3.0844094488188976</v>
      </c>
      <c r="C38" s="371">
        <v>2.8471982157792031</v>
      </c>
      <c r="D38" s="371">
        <v>3.6531084471703377</v>
      </c>
      <c r="E38" s="371">
        <v>1.0678729341310389</v>
      </c>
      <c r="F38" s="371">
        <v>5.4020000000000001</v>
      </c>
      <c r="G38" s="372">
        <v>16.055</v>
      </c>
      <c r="H38" s="478"/>
    </row>
    <row r="39" spans="1:8" ht="15.95" customHeight="1">
      <c r="A39" s="367">
        <v>2002</v>
      </c>
      <c r="B39" s="368">
        <v>2.9958530183727032</v>
      </c>
      <c r="C39" s="368">
        <v>2.6402286032896574</v>
      </c>
      <c r="D39" s="368">
        <v>4.1108725954836913</v>
      </c>
      <c r="E39" s="368">
        <v>0.9751309281773749</v>
      </c>
      <c r="F39" s="368">
        <v>5.4649999999999999</v>
      </c>
      <c r="G39" s="369">
        <v>16.187000000000001</v>
      </c>
      <c r="H39" s="478"/>
    </row>
    <row r="40" spans="1:8" ht="15.95" customHeight="1">
      <c r="A40" s="370">
        <v>2003</v>
      </c>
      <c r="B40" s="371">
        <v>3.722</v>
      </c>
      <c r="C40" s="371">
        <v>2.5470000000000002</v>
      </c>
      <c r="D40" s="371">
        <v>4.3099999999999996</v>
      </c>
      <c r="E40" s="371">
        <v>0.94699999999999995</v>
      </c>
      <c r="F40" s="371">
        <v>5.4660000000000002</v>
      </c>
      <c r="G40" s="372">
        <v>16.992000000000001</v>
      </c>
      <c r="H40" s="478"/>
    </row>
    <row r="41" spans="1:8" ht="15.95" customHeight="1">
      <c r="A41" s="367">
        <v>2004</v>
      </c>
      <c r="B41" s="368">
        <v>3.6190000000000002</v>
      </c>
      <c r="C41" s="368">
        <v>2.2216057987175915</v>
      </c>
      <c r="D41" s="368">
        <v>4.3857262336214111</v>
      </c>
      <c r="E41" s="368">
        <v>1.0532509218858317</v>
      </c>
      <c r="F41" s="368">
        <v>5.2572008231008791</v>
      </c>
      <c r="G41" s="369">
        <f>SUM(B41:F41)</f>
        <v>16.536783777325713</v>
      </c>
      <c r="H41" s="478"/>
    </row>
    <row r="42" spans="1:8" ht="15.95" customHeight="1">
      <c r="A42" s="370">
        <v>2005</v>
      </c>
      <c r="B42" s="371">
        <v>3.4244356955380573</v>
      </c>
      <c r="C42" s="371">
        <v>1.8113744075829383</v>
      </c>
      <c r="D42" s="371">
        <v>4.5641100892110398</v>
      </c>
      <c r="E42" s="371">
        <v>1.0848251475308606</v>
      </c>
      <c r="F42" s="371">
        <v>5.191500742387853</v>
      </c>
      <c r="G42" s="372">
        <f>SUM(B42:F42)</f>
        <v>16.076246082250748</v>
      </c>
      <c r="H42" s="478"/>
    </row>
    <row r="43" spans="1:8" ht="15.95" customHeight="1">
      <c r="A43" s="367">
        <v>2006</v>
      </c>
      <c r="B43" s="368">
        <v>3.6163779527559101</v>
      </c>
      <c r="C43" s="368">
        <v>1.45405631446892</v>
      </c>
      <c r="D43" s="368">
        <v>4.6326527125731802</v>
      </c>
      <c r="E43" s="368">
        <v>1.1154672927140401</v>
      </c>
      <c r="F43" s="368">
        <v>5.0514238355272401</v>
      </c>
      <c r="G43" s="369">
        <f>SUM(B43:F43)</f>
        <v>15.869978108039291</v>
      </c>
      <c r="H43" s="478"/>
    </row>
    <row r="44" spans="1:8" ht="15.95" customHeight="1">
      <c r="A44" s="370">
        <v>2007</v>
      </c>
      <c r="B44" s="371">
        <v>3.2897112860892386</v>
      </c>
      <c r="C44" s="371">
        <v>1.2849177585726237</v>
      </c>
      <c r="D44" s="371">
        <v>4.7881929188737109</v>
      </c>
      <c r="E44" s="371">
        <v>1.1845286294339357</v>
      </c>
      <c r="F44" s="371">
        <v>4.9625120547423514</v>
      </c>
      <c r="G44" s="372">
        <v>15.509862647711861</v>
      </c>
      <c r="H44" s="478"/>
    </row>
    <row r="45" spans="1:8" ht="15.95" customHeight="1">
      <c r="A45" s="367">
        <v>2008</v>
      </c>
      <c r="B45" s="368">
        <v>3.1896850393700786</v>
      </c>
      <c r="C45" s="368">
        <v>1.030554781154168</v>
      </c>
      <c r="D45" s="368">
        <v>4.8854195706718713</v>
      </c>
      <c r="E45" s="368">
        <v>1.2193068816665598</v>
      </c>
      <c r="F45" s="368">
        <v>4.6709439247169824</v>
      </c>
      <c r="G45" s="369">
        <v>14.995910197579661</v>
      </c>
      <c r="H45" s="478"/>
    </row>
    <row r="46" spans="1:8" ht="15.95" customHeight="1">
      <c r="A46" s="373">
        <v>2009</v>
      </c>
      <c r="B46" s="374">
        <v>3.2958005249343829</v>
      </c>
      <c r="C46" s="374">
        <v>1.012071368831893</v>
      </c>
      <c r="D46" s="374">
        <v>4.7826317256760529</v>
      </c>
      <c r="E46" s="374">
        <v>1.1057095753790946</v>
      </c>
      <c r="F46" s="374">
        <v>4.6409375978967926</v>
      </c>
      <c r="G46" s="479">
        <v>14.837150792718216</v>
      </c>
      <c r="H46" s="478"/>
    </row>
    <row r="47" spans="1:8" ht="15.95" customHeight="1">
      <c r="A47" s="367">
        <v>2010</v>
      </c>
      <c r="B47" s="368">
        <v>3.3047506561679789</v>
      </c>
      <c r="C47" s="368">
        <v>1.1922776693615835</v>
      </c>
      <c r="D47" s="368">
        <v>5.4024811820462784</v>
      </c>
      <c r="E47" s="368">
        <v>1.0785336044134008</v>
      </c>
      <c r="F47" s="368">
        <v>4.370972794673186</v>
      </c>
      <c r="G47" s="369">
        <v>15.349015906662428</v>
      </c>
      <c r="H47" s="478"/>
    </row>
    <row r="48" spans="1:8" ht="15.95" customHeight="1">
      <c r="A48" s="373">
        <v>2011</v>
      </c>
      <c r="B48" s="743">
        <v>2.5402362204724409</v>
      </c>
      <c r="C48" s="743">
        <v>0.93208809590186792</v>
      </c>
      <c r="D48" s="743">
        <v>5.4151379983272934</v>
      </c>
      <c r="E48" s="743">
        <v>1.1664695704856722</v>
      </c>
      <c r="F48" s="743">
        <v>4.0609586053968387</v>
      </c>
      <c r="G48" s="744">
        <v>14.114890490584113</v>
      </c>
    </row>
    <row r="49" spans="1:1" ht="15.95" customHeight="1">
      <c r="A49" s="370"/>
    </row>
    <row r="50" spans="1:1" ht="15.95" customHeight="1">
      <c r="A50" s="375" t="s">
        <v>352</v>
      </c>
    </row>
  </sheetData>
  <pageMargins left="0.70866141732283472" right="0.70866141732283472" top="0.78740157480314965" bottom="0.74803149606299213" header="0.31496062992125984" footer="0.31496062992125984"/>
  <pageSetup paperSize="9" scale="86" orientation="portrait" r:id="rId1"/>
  <headerFooter>
    <oddHeader>&amp;L&amp;G</oddHeader>
  </headerFooter>
  <ignoredErrors>
    <ignoredError sqref="G41:G42 G43" formulaRange="1"/>
  </ignoredErrors>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1"/>
  <sheetViews>
    <sheetView zoomScaleNormal="100" zoomScalePageLayoutView="70" workbookViewId="0">
      <pane ySplit="6" topLeftCell="A28" activePane="bottomLeft" state="frozen"/>
      <selection pane="bottomLeft"/>
    </sheetView>
  </sheetViews>
  <sheetFormatPr defaultColWidth="3.7109375" defaultRowHeight="12.75"/>
  <cols>
    <col min="1" max="1" width="5.5703125" style="376" customWidth="1"/>
    <col min="2" max="8" width="14.7109375" style="377" customWidth="1"/>
    <col min="9" max="16384" width="3.7109375" style="377"/>
  </cols>
  <sheetData>
    <row r="1" spans="1:28" ht="15.95" customHeight="1"/>
    <row r="2" spans="1:28" ht="15.95" customHeight="1"/>
    <row r="3" spans="1:28" ht="15.95" customHeight="1">
      <c r="A3" s="811" t="s">
        <v>317</v>
      </c>
      <c r="B3" s="811"/>
      <c r="C3" s="811"/>
      <c r="D3" s="811"/>
      <c r="E3" s="811"/>
      <c r="F3" s="811"/>
      <c r="G3" s="811"/>
      <c r="H3" s="811"/>
    </row>
    <row r="4" spans="1:28" ht="15.95" customHeight="1">
      <c r="A4" s="745" t="s">
        <v>318</v>
      </c>
    </row>
    <row r="5" spans="1:28" s="842" customFormat="1" ht="15.95" customHeight="1">
      <c r="A5" s="852"/>
    </row>
    <row r="6" spans="1:28" s="842" customFormat="1" ht="27.95" customHeight="1">
      <c r="A6" s="359" t="s">
        <v>6</v>
      </c>
      <c r="B6" s="840" t="s">
        <v>158</v>
      </c>
      <c r="C6" s="840" t="s">
        <v>319</v>
      </c>
      <c r="D6" s="840" t="s">
        <v>159</v>
      </c>
      <c r="E6" s="840" t="s">
        <v>320</v>
      </c>
      <c r="F6" s="840" t="s">
        <v>138</v>
      </c>
      <c r="G6" s="840" t="s">
        <v>139</v>
      </c>
      <c r="H6" s="841" t="s">
        <v>160</v>
      </c>
    </row>
    <row r="7" spans="1:28" s="846" customFormat="1" ht="15.95" customHeight="1">
      <c r="A7" s="843">
        <v>1972</v>
      </c>
      <c r="B7" s="844">
        <v>0.21299999999999999</v>
      </c>
      <c r="C7" s="844">
        <v>4.8010000000000002</v>
      </c>
      <c r="D7" s="844">
        <v>4.6929999999999996</v>
      </c>
      <c r="E7" s="844">
        <v>0</v>
      </c>
      <c r="F7" s="844" t="s">
        <v>8</v>
      </c>
      <c r="G7" s="844">
        <v>0.96</v>
      </c>
      <c r="H7" s="845">
        <v>10.667000000000002</v>
      </c>
      <c r="J7" s="842"/>
      <c r="K7" s="842"/>
      <c r="L7" s="842"/>
      <c r="M7" s="842"/>
      <c r="N7" s="842"/>
      <c r="O7" s="842"/>
      <c r="P7" s="842"/>
      <c r="Q7" s="842"/>
      <c r="R7" s="842"/>
      <c r="S7" s="842"/>
      <c r="T7" s="842"/>
      <c r="U7" s="842"/>
      <c r="V7" s="842"/>
      <c r="W7" s="842"/>
      <c r="X7" s="842"/>
      <c r="Y7" s="842"/>
      <c r="Z7" s="842"/>
      <c r="AA7" s="842"/>
      <c r="AB7" s="842"/>
    </row>
    <row r="8" spans="1:28" ht="15.95" customHeight="1">
      <c r="A8" s="359">
        <v>1973</v>
      </c>
      <c r="B8" s="360">
        <v>0.60199999999999998</v>
      </c>
      <c r="C8" s="360">
        <v>5.2210000000000001</v>
      </c>
      <c r="D8" s="360">
        <v>4.1189999999999998</v>
      </c>
      <c r="E8" s="360">
        <v>0</v>
      </c>
      <c r="F8" s="360" t="s">
        <v>8</v>
      </c>
      <c r="G8" s="360">
        <v>0.1</v>
      </c>
      <c r="H8" s="379">
        <v>10.042</v>
      </c>
      <c r="J8" s="842"/>
      <c r="K8" s="842"/>
      <c r="L8" s="842"/>
      <c r="M8" s="842"/>
      <c r="N8" s="842"/>
      <c r="O8" s="842"/>
      <c r="P8" s="842"/>
      <c r="Q8" s="842"/>
      <c r="R8" s="842"/>
      <c r="S8" s="842"/>
      <c r="T8" s="842"/>
      <c r="U8" s="842"/>
      <c r="V8" s="842"/>
      <c r="W8" s="842"/>
      <c r="X8" s="842"/>
      <c r="Y8" s="842"/>
      <c r="Z8" s="842"/>
      <c r="AA8" s="842"/>
      <c r="AB8" s="842"/>
    </row>
    <row r="9" spans="1:28" ht="15.95" customHeight="1">
      <c r="A9" s="357">
        <v>1974</v>
      </c>
      <c r="B9" s="358">
        <v>0.77800000000000002</v>
      </c>
      <c r="C9" s="358">
        <v>5.1529999999999996</v>
      </c>
      <c r="D9" s="358">
        <v>3.403</v>
      </c>
      <c r="E9" s="358">
        <v>0.38900000000000001</v>
      </c>
      <c r="F9" s="358" t="s">
        <v>8</v>
      </c>
      <c r="G9" s="358">
        <v>0</v>
      </c>
      <c r="H9" s="378">
        <v>9.722999999999999</v>
      </c>
    </row>
    <row r="10" spans="1:28" ht="15.95" customHeight="1">
      <c r="A10" s="359">
        <v>1975</v>
      </c>
      <c r="B10" s="360">
        <v>2.1360000000000001</v>
      </c>
      <c r="C10" s="360">
        <v>5.8150000000000004</v>
      </c>
      <c r="D10" s="360">
        <v>3.2050000000000001</v>
      </c>
      <c r="E10" s="360">
        <v>0.71199999999999997</v>
      </c>
      <c r="F10" s="360" t="s">
        <v>8</v>
      </c>
      <c r="G10" s="360">
        <v>0</v>
      </c>
      <c r="H10" s="379">
        <v>11.868</v>
      </c>
    </row>
    <row r="11" spans="1:28" ht="15.95" customHeight="1">
      <c r="A11" s="357">
        <v>1976</v>
      </c>
      <c r="B11" s="358">
        <v>2.8239999999999998</v>
      </c>
      <c r="C11" s="358">
        <v>6.0519999999999996</v>
      </c>
      <c r="D11" s="358">
        <v>3.2280000000000002</v>
      </c>
      <c r="E11" s="358">
        <v>1.345</v>
      </c>
      <c r="F11" s="358" t="s">
        <v>8</v>
      </c>
      <c r="G11" s="358">
        <v>0</v>
      </c>
      <c r="H11" s="378">
        <v>13.449</v>
      </c>
    </row>
    <row r="12" spans="1:28" ht="15.95" customHeight="1">
      <c r="A12" s="359">
        <v>1977</v>
      </c>
      <c r="B12" s="360">
        <v>3.8159999999999998</v>
      </c>
      <c r="C12" s="360">
        <v>4.6210000000000004</v>
      </c>
      <c r="D12" s="360">
        <v>2.9359999999999999</v>
      </c>
      <c r="E12" s="360">
        <v>1.9870000000000001</v>
      </c>
      <c r="F12" s="360" t="s">
        <v>8</v>
      </c>
      <c r="G12" s="360">
        <v>0.93600000000000005</v>
      </c>
      <c r="H12" s="379">
        <v>14.296000000000001</v>
      </c>
    </row>
    <row r="13" spans="1:28" ht="15.95" customHeight="1">
      <c r="A13" s="357">
        <v>1978</v>
      </c>
      <c r="B13" s="358">
        <v>3.363</v>
      </c>
      <c r="C13" s="358">
        <v>5.6280000000000001</v>
      </c>
      <c r="D13" s="358">
        <v>2.0430000000000001</v>
      </c>
      <c r="E13" s="358">
        <v>2.9220000000000002</v>
      </c>
      <c r="F13" s="358" t="s">
        <v>8</v>
      </c>
      <c r="G13" s="358">
        <v>1.6850000000000001</v>
      </c>
      <c r="H13" s="378">
        <v>15.641</v>
      </c>
    </row>
    <row r="14" spans="1:28" ht="15.95" customHeight="1">
      <c r="A14" s="359">
        <v>1979</v>
      </c>
      <c r="B14" s="360">
        <v>4.9089999999999998</v>
      </c>
      <c r="C14" s="360">
        <v>2.9620000000000002</v>
      </c>
      <c r="D14" s="360">
        <v>2.6709999999999998</v>
      </c>
      <c r="E14" s="360">
        <v>4.2080000000000002</v>
      </c>
      <c r="F14" s="360" t="s">
        <v>8</v>
      </c>
      <c r="G14" s="360">
        <v>1.4710000000000001</v>
      </c>
      <c r="H14" s="379">
        <v>16.221</v>
      </c>
    </row>
    <row r="15" spans="1:28" ht="15.95" customHeight="1">
      <c r="A15" s="357">
        <v>1980</v>
      </c>
      <c r="B15" s="358">
        <v>7.593</v>
      </c>
      <c r="C15" s="358">
        <v>2.6760000000000002</v>
      </c>
      <c r="D15" s="358">
        <v>3.4529999999999998</v>
      </c>
      <c r="E15" s="358">
        <v>3.5310000000000001</v>
      </c>
      <c r="F15" s="358" t="s">
        <v>8</v>
      </c>
      <c r="G15" s="358">
        <v>0.64600000000000002</v>
      </c>
      <c r="H15" s="378">
        <v>17.899000000000001</v>
      </c>
    </row>
    <row r="16" spans="1:28" ht="15.95" customHeight="1">
      <c r="A16" s="359">
        <v>1981</v>
      </c>
      <c r="B16" s="360">
        <v>6.931</v>
      </c>
      <c r="C16" s="360">
        <v>0.753</v>
      </c>
      <c r="D16" s="360">
        <v>2.073</v>
      </c>
      <c r="E16" s="360">
        <v>4.26</v>
      </c>
      <c r="F16" s="360" t="s">
        <v>8</v>
      </c>
      <c r="G16" s="360">
        <v>0.72599999999999998</v>
      </c>
      <c r="H16" s="379">
        <v>14.742999999999999</v>
      </c>
    </row>
    <row r="17" spans="1:8" ht="15.95" customHeight="1">
      <c r="A17" s="357">
        <v>1982</v>
      </c>
      <c r="B17" s="358">
        <v>1.702</v>
      </c>
      <c r="C17" s="358">
        <v>1.1100000000000001</v>
      </c>
      <c r="D17" s="358">
        <v>3.2650000000000001</v>
      </c>
      <c r="E17" s="358">
        <v>6.226</v>
      </c>
      <c r="F17" s="358" t="s">
        <v>8</v>
      </c>
      <c r="G17" s="358">
        <v>1.1559999999999999</v>
      </c>
      <c r="H17" s="378">
        <v>13.459000000000001</v>
      </c>
    </row>
    <row r="18" spans="1:8" ht="15.95" customHeight="1">
      <c r="A18" s="359">
        <v>1983</v>
      </c>
      <c r="B18" s="360">
        <v>8.5999999999999993E-2</v>
      </c>
      <c r="C18" s="360">
        <v>0.61299999999999999</v>
      </c>
      <c r="D18" s="360">
        <v>2.5579999999999998</v>
      </c>
      <c r="E18" s="360">
        <v>9.1370000000000005</v>
      </c>
      <c r="F18" s="360" t="s">
        <v>8</v>
      </c>
      <c r="G18" s="360">
        <v>1.5940000000000001</v>
      </c>
      <c r="H18" s="379">
        <v>13.988</v>
      </c>
    </row>
    <row r="19" spans="1:8" ht="15.95" customHeight="1">
      <c r="A19" s="357">
        <v>1984</v>
      </c>
      <c r="B19" s="358">
        <v>0</v>
      </c>
      <c r="C19" s="358">
        <v>0.21099999999999999</v>
      </c>
      <c r="D19" s="358">
        <v>1.4330000000000001</v>
      </c>
      <c r="E19" s="358">
        <v>10.134</v>
      </c>
      <c r="F19" s="358" t="s">
        <v>8</v>
      </c>
      <c r="G19" s="358">
        <v>1.1579999999999999</v>
      </c>
      <c r="H19" s="378">
        <v>12.936</v>
      </c>
    </row>
    <row r="20" spans="1:8" ht="15.95" customHeight="1">
      <c r="A20" s="359">
        <v>1985</v>
      </c>
      <c r="B20" s="360">
        <v>0.122</v>
      </c>
      <c r="C20" s="360">
        <v>0.314</v>
      </c>
      <c r="D20" s="360">
        <v>2.169</v>
      </c>
      <c r="E20" s="360">
        <v>9.8529999999999998</v>
      </c>
      <c r="F20" s="360" t="s">
        <v>8</v>
      </c>
      <c r="G20" s="360">
        <v>1.383</v>
      </c>
      <c r="H20" s="379">
        <v>13.841000000000001</v>
      </c>
    </row>
    <row r="21" spans="1:8" ht="15.95" customHeight="1">
      <c r="A21" s="357">
        <v>1986</v>
      </c>
      <c r="B21" s="358">
        <v>1.1479999999999999</v>
      </c>
      <c r="C21" s="358">
        <v>0.65200000000000002</v>
      </c>
      <c r="D21" s="358">
        <v>1.7490000000000001</v>
      </c>
      <c r="E21" s="358">
        <v>10.507</v>
      </c>
      <c r="F21" s="358" t="s">
        <v>8</v>
      </c>
      <c r="G21" s="358">
        <v>1.806</v>
      </c>
      <c r="H21" s="378">
        <v>15.861999999999998</v>
      </c>
    </row>
    <row r="22" spans="1:8" ht="15.95" customHeight="1">
      <c r="A22" s="359">
        <v>1987</v>
      </c>
      <c r="B22" s="360">
        <v>0.70099999999999996</v>
      </c>
      <c r="C22" s="360">
        <v>0.871</v>
      </c>
      <c r="D22" s="360">
        <v>1.4750000000000001</v>
      </c>
      <c r="E22" s="360">
        <v>9.7739999999999991</v>
      </c>
      <c r="F22" s="360" t="s">
        <v>8</v>
      </c>
      <c r="G22" s="360">
        <v>2.4910000000000001</v>
      </c>
      <c r="H22" s="379">
        <v>15.311999999999999</v>
      </c>
    </row>
    <row r="23" spans="1:8" ht="15.95" customHeight="1">
      <c r="A23" s="357">
        <v>1988</v>
      </c>
      <c r="B23" s="358">
        <v>0.45900000000000002</v>
      </c>
      <c r="C23" s="358">
        <v>1.875</v>
      </c>
      <c r="D23" s="358">
        <v>1.1759999999999999</v>
      </c>
      <c r="E23" s="358">
        <v>9.1229999999999993</v>
      </c>
      <c r="F23" s="358" t="s">
        <v>8</v>
      </c>
      <c r="G23" s="358">
        <v>1.601</v>
      </c>
      <c r="H23" s="378">
        <v>14.233999999999998</v>
      </c>
    </row>
    <row r="24" spans="1:8" ht="15.95" customHeight="1">
      <c r="A24" s="359">
        <v>1989</v>
      </c>
      <c r="B24" s="360">
        <v>0.26300000000000001</v>
      </c>
      <c r="C24" s="360">
        <v>1.75</v>
      </c>
      <c r="D24" s="360">
        <v>0.93799999999999994</v>
      </c>
      <c r="E24" s="360">
        <v>10.612</v>
      </c>
      <c r="F24" s="360" t="s">
        <v>8</v>
      </c>
      <c r="G24" s="360">
        <v>1.9530000000000001</v>
      </c>
      <c r="H24" s="379">
        <v>15.515999999999998</v>
      </c>
    </row>
    <row r="25" spans="1:8" ht="15.95" customHeight="1">
      <c r="A25" s="357">
        <v>1990</v>
      </c>
      <c r="B25" s="358">
        <v>0.28999999999999998</v>
      </c>
      <c r="C25" s="358">
        <v>1.742</v>
      </c>
      <c r="D25" s="358">
        <v>1.3620000000000001</v>
      </c>
      <c r="E25" s="358">
        <v>10.81</v>
      </c>
      <c r="F25" s="358" t="s">
        <v>8</v>
      </c>
      <c r="G25" s="358">
        <v>2.5739999999999998</v>
      </c>
      <c r="H25" s="378">
        <v>16.777999999999999</v>
      </c>
    </row>
    <row r="26" spans="1:8" ht="15.95" customHeight="1">
      <c r="A26" s="359">
        <v>1991</v>
      </c>
      <c r="B26" s="360">
        <v>0.255</v>
      </c>
      <c r="C26" s="360">
        <v>2.774</v>
      </c>
      <c r="D26" s="360">
        <v>1.615</v>
      </c>
      <c r="E26" s="360">
        <v>9.9789999999999992</v>
      </c>
      <c r="F26" s="360" t="s">
        <v>8</v>
      </c>
      <c r="G26" s="360">
        <v>1.2030000000000001</v>
      </c>
      <c r="H26" s="379">
        <v>15.825999999999999</v>
      </c>
    </row>
    <row r="27" spans="1:8" ht="15.95" customHeight="1">
      <c r="A27" s="357">
        <v>1992</v>
      </c>
      <c r="B27" s="358">
        <v>1.875</v>
      </c>
      <c r="C27" s="358">
        <v>1.821</v>
      </c>
      <c r="D27" s="358">
        <v>2.5049999999999999</v>
      </c>
      <c r="E27" s="358">
        <v>10.44</v>
      </c>
      <c r="F27" s="358" t="s">
        <v>8</v>
      </c>
      <c r="G27" s="358">
        <v>2.1909999999999998</v>
      </c>
      <c r="H27" s="378">
        <v>18.831999999999997</v>
      </c>
    </row>
    <row r="28" spans="1:8" ht="15.95" customHeight="1">
      <c r="A28" s="359">
        <v>1993</v>
      </c>
      <c r="B28" s="360">
        <v>2.65</v>
      </c>
      <c r="C28" s="360">
        <v>1.837</v>
      </c>
      <c r="D28" s="360">
        <v>1.4750000000000001</v>
      </c>
      <c r="E28" s="360">
        <v>10.474</v>
      </c>
      <c r="F28" s="360" t="s">
        <v>8</v>
      </c>
      <c r="G28" s="360">
        <v>1.357</v>
      </c>
      <c r="H28" s="379">
        <v>17.792999999999999</v>
      </c>
    </row>
    <row r="29" spans="1:8" ht="15.95" customHeight="1">
      <c r="A29" s="357">
        <v>1994</v>
      </c>
      <c r="B29" s="358">
        <v>2.0630000000000002</v>
      </c>
      <c r="C29" s="358">
        <v>1.9279999999999999</v>
      </c>
      <c r="D29" s="358">
        <v>1.2430000000000001</v>
      </c>
      <c r="E29" s="358">
        <v>10.084</v>
      </c>
      <c r="F29" s="358" t="s">
        <v>8</v>
      </c>
      <c r="G29" s="358">
        <v>2.1629999999999998</v>
      </c>
      <c r="H29" s="378">
        <v>17.480999999999998</v>
      </c>
    </row>
    <row r="30" spans="1:8" ht="15.95" customHeight="1">
      <c r="A30" s="359">
        <v>1995</v>
      </c>
      <c r="B30" s="360">
        <v>1.0669999999999999</v>
      </c>
      <c r="C30" s="360">
        <v>1.885</v>
      </c>
      <c r="D30" s="360">
        <v>1.8149999999999999</v>
      </c>
      <c r="E30" s="360">
        <v>9.2629999999999999</v>
      </c>
      <c r="F30" s="360" t="s">
        <v>8</v>
      </c>
      <c r="G30" s="360">
        <v>2.5680000000000001</v>
      </c>
      <c r="H30" s="379">
        <v>16.597999999999999</v>
      </c>
    </row>
    <row r="31" spans="1:8" ht="15.95" customHeight="1">
      <c r="A31" s="357">
        <v>1996</v>
      </c>
      <c r="B31" s="358">
        <v>2.012</v>
      </c>
      <c r="C31" s="358">
        <v>1.3740000000000001</v>
      </c>
      <c r="D31" s="358">
        <v>1.25</v>
      </c>
      <c r="E31" s="358">
        <v>12.923</v>
      </c>
      <c r="F31" s="358" t="s">
        <v>8</v>
      </c>
      <c r="G31" s="358">
        <v>1.2809999999999999</v>
      </c>
      <c r="H31" s="378">
        <v>18.84</v>
      </c>
    </row>
    <row r="32" spans="1:8" ht="15.95" customHeight="1">
      <c r="A32" s="359">
        <v>1997</v>
      </c>
      <c r="B32" s="360">
        <v>2.2450000000000001</v>
      </c>
      <c r="C32" s="360">
        <v>1.4059999999999999</v>
      </c>
      <c r="D32" s="360">
        <v>1.2350000000000001</v>
      </c>
      <c r="E32" s="360">
        <v>10.646000000000001</v>
      </c>
      <c r="F32" s="360" t="s">
        <v>8</v>
      </c>
      <c r="G32" s="360">
        <v>1.383</v>
      </c>
      <c r="H32" s="379">
        <v>16.914999999999999</v>
      </c>
    </row>
    <row r="33" spans="1:8" ht="15.95" customHeight="1">
      <c r="A33" s="357">
        <v>1998</v>
      </c>
      <c r="B33" s="358">
        <v>1.627</v>
      </c>
      <c r="C33" s="358">
        <v>1.8720000000000001</v>
      </c>
      <c r="D33" s="358">
        <v>1.4950000000000001</v>
      </c>
      <c r="E33" s="358">
        <v>9.6590000000000007</v>
      </c>
      <c r="F33" s="358">
        <v>1.99934195</v>
      </c>
      <c r="G33" s="358">
        <v>0.16865805000000011</v>
      </c>
      <c r="H33" s="378">
        <v>16.821000000000002</v>
      </c>
    </row>
    <row r="34" spans="1:8" ht="15.95" customHeight="1">
      <c r="A34" s="359">
        <v>1999</v>
      </c>
      <c r="B34" s="360">
        <v>1.238</v>
      </c>
      <c r="C34" s="360">
        <v>1.272</v>
      </c>
      <c r="D34" s="360">
        <v>1.19</v>
      </c>
      <c r="E34" s="360">
        <v>11.038</v>
      </c>
      <c r="F34" s="360">
        <v>2.3110751999999999</v>
      </c>
      <c r="G34" s="360">
        <v>0.3929248000000003</v>
      </c>
      <c r="H34" s="379">
        <v>17.442</v>
      </c>
    </row>
    <row r="35" spans="1:8" ht="15.95" customHeight="1">
      <c r="A35" s="357">
        <v>2000</v>
      </c>
      <c r="B35" s="358">
        <v>0.83209999999999995</v>
      </c>
      <c r="C35" s="358">
        <v>1.7645999999999999</v>
      </c>
      <c r="D35" s="358">
        <v>1.2950999999999999</v>
      </c>
      <c r="E35" s="358">
        <v>13.507099999999999</v>
      </c>
      <c r="F35" s="358">
        <v>1.38083775</v>
      </c>
      <c r="G35" s="358">
        <v>1.9052622499999998</v>
      </c>
      <c r="H35" s="378">
        <v>20.684999999999999</v>
      </c>
    </row>
    <row r="36" spans="1:8" ht="15.95" customHeight="1">
      <c r="A36" s="359">
        <v>2001</v>
      </c>
      <c r="B36" s="360">
        <v>1.1459999999999999</v>
      </c>
      <c r="C36" s="360">
        <v>3.081</v>
      </c>
      <c r="D36" s="360">
        <v>1.113</v>
      </c>
      <c r="E36" s="360">
        <v>13.348000000000001</v>
      </c>
      <c r="F36" s="360">
        <v>1.0794940500000001</v>
      </c>
      <c r="G36" s="360">
        <v>0.12250594999999986</v>
      </c>
      <c r="H36" s="379">
        <v>19.89</v>
      </c>
    </row>
    <row r="37" spans="1:8" ht="15.95" customHeight="1">
      <c r="A37" s="357">
        <v>2002</v>
      </c>
      <c r="B37" s="358">
        <v>0</v>
      </c>
      <c r="C37" s="358">
        <v>1.956</v>
      </c>
      <c r="D37" s="358">
        <v>1.0449999999999999</v>
      </c>
      <c r="E37" s="358">
        <v>11.303000000000001</v>
      </c>
      <c r="F37" s="358">
        <v>3.6801438499999999</v>
      </c>
      <c r="G37" s="358">
        <v>0.1708561500000001</v>
      </c>
      <c r="H37" s="378">
        <v>18.155000000000001</v>
      </c>
    </row>
    <row r="38" spans="1:8" ht="15.95" customHeight="1">
      <c r="A38" s="359">
        <v>2003</v>
      </c>
      <c r="B38" s="360">
        <v>0</v>
      </c>
      <c r="C38" s="360">
        <v>3.1139999999999999</v>
      </c>
      <c r="D38" s="360">
        <v>0.80700000000000005</v>
      </c>
      <c r="E38" s="360">
        <v>12.138999999999999</v>
      </c>
      <c r="F38" s="360">
        <v>3.8844626</v>
      </c>
      <c r="G38" s="360">
        <v>0.15053740000000015</v>
      </c>
      <c r="H38" s="379">
        <v>20.094999999999999</v>
      </c>
    </row>
    <row r="39" spans="1:8" ht="15.95" customHeight="1">
      <c r="A39" s="357">
        <v>2004</v>
      </c>
      <c r="B39" s="358">
        <v>0</v>
      </c>
      <c r="C39" s="358">
        <v>1.6914226499999998</v>
      </c>
      <c r="D39" s="358">
        <v>0.87291259999999993</v>
      </c>
      <c r="E39" s="358">
        <v>12.48729305</v>
      </c>
      <c r="F39" s="358">
        <v>5.3743128499999999</v>
      </c>
      <c r="G39" s="358">
        <v>7.5784300000000471E-2</v>
      </c>
      <c r="H39" s="378">
        <v>20.501725449999999</v>
      </c>
    </row>
    <row r="40" spans="1:8" ht="15.95" customHeight="1">
      <c r="A40" s="359">
        <v>2005</v>
      </c>
      <c r="B40" s="360">
        <v>0</v>
      </c>
      <c r="C40" s="360">
        <v>0.56693214999999997</v>
      </c>
      <c r="D40" s="360">
        <v>1.23608275</v>
      </c>
      <c r="E40" s="360">
        <v>10.821206349999999</v>
      </c>
      <c r="F40" s="360">
        <v>7.0562477999999995</v>
      </c>
      <c r="G40" s="360">
        <v>0.18345804999999998</v>
      </c>
      <c r="H40" s="379">
        <v>19.863927099999998</v>
      </c>
    </row>
    <row r="41" spans="1:8" ht="15.95" customHeight="1">
      <c r="A41" s="357">
        <v>2006</v>
      </c>
      <c r="B41" s="358">
        <v>0</v>
      </c>
      <c r="C41" s="358">
        <v>0.28595529999999997</v>
      </c>
      <c r="D41" s="358">
        <v>1.0872774999999999</v>
      </c>
      <c r="E41" s="358">
        <v>10.5840385</v>
      </c>
      <c r="F41" s="358">
        <v>6.9516654999999998</v>
      </c>
      <c r="G41" s="358">
        <v>0.2073711</v>
      </c>
      <c r="H41" s="378">
        <v>19.116307899999999</v>
      </c>
    </row>
    <row r="42" spans="1:8" ht="15.95" customHeight="1">
      <c r="A42" s="359">
        <v>2007</v>
      </c>
      <c r="B42" s="360">
        <v>0</v>
      </c>
      <c r="C42" s="360">
        <v>0.2841805</v>
      </c>
      <c r="D42" s="360">
        <v>1.1809491999999999</v>
      </c>
      <c r="E42" s="360">
        <v>10.3357756</v>
      </c>
      <c r="F42" s="360">
        <v>5.9075952000000003</v>
      </c>
      <c r="G42" s="360">
        <v>8.1970600000000005E-2</v>
      </c>
      <c r="H42" s="379">
        <v>17.790471099999998</v>
      </c>
    </row>
    <row r="43" spans="1:8" ht="15.95" customHeight="1">
      <c r="A43" s="357">
        <v>2008</v>
      </c>
      <c r="B43" s="358">
        <v>0</v>
      </c>
      <c r="C43" s="358">
        <v>0</v>
      </c>
      <c r="D43" s="358">
        <v>2.1612746</v>
      </c>
      <c r="E43" s="358">
        <v>11.089366050000001</v>
      </c>
      <c r="F43" s="358">
        <v>7.0798404000000001</v>
      </c>
      <c r="G43" s="358">
        <v>0.45839820000000003</v>
      </c>
      <c r="H43" s="378">
        <v>20.788879250000001</v>
      </c>
    </row>
    <row r="44" spans="1:8" ht="15.95" customHeight="1">
      <c r="A44" s="380">
        <v>2009</v>
      </c>
      <c r="B44" s="381">
        <v>0</v>
      </c>
      <c r="C44" s="381">
        <v>0</v>
      </c>
      <c r="D44" s="381">
        <v>2.44343295</v>
      </c>
      <c r="E44" s="381">
        <v>9.0275134000000001</v>
      </c>
      <c r="F44" s="381">
        <v>7.0835642500000002</v>
      </c>
      <c r="G44" s="381">
        <v>0.230078</v>
      </c>
      <c r="H44" s="382">
        <v>18.784588599999999</v>
      </c>
    </row>
    <row r="45" spans="1:8" ht="15.95" customHeight="1">
      <c r="A45" s="357">
        <v>2010</v>
      </c>
      <c r="B45" s="358">
        <v>0</v>
      </c>
      <c r="C45" s="358">
        <v>0</v>
      </c>
      <c r="D45" s="358">
        <v>1.2286410000000001</v>
      </c>
      <c r="E45" s="358">
        <v>9.5204097000000001</v>
      </c>
      <c r="F45" s="358">
        <v>8.7052231500000001</v>
      </c>
      <c r="G45" s="358">
        <v>0.12480380000000001</v>
      </c>
      <c r="H45" s="378">
        <v>19.579077649999999</v>
      </c>
    </row>
    <row r="46" spans="1:8" ht="15.95" customHeight="1">
      <c r="A46" s="380">
        <v>2011</v>
      </c>
      <c r="B46" s="381">
        <v>0</v>
      </c>
      <c r="C46" s="381">
        <v>0</v>
      </c>
      <c r="D46" s="381">
        <v>1.0782139499999999</v>
      </c>
      <c r="E46" s="381">
        <v>7.9585584999999996</v>
      </c>
      <c r="F46" s="381">
        <v>9.5424034500000001</v>
      </c>
      <c r="G46" s="381">
        <v>2.4530999999999997E-3</v>
      </c>
      <c r="H46" s="382">
        <v>18.581629</v>
      </c>
    </row>
    <row r="47" spans="1:8" ht="15.95" customHeight="1">
      <c r="A47" s="357">
        <v>2012</v>
      </c>
      <c r="B47" s="358">
        <v>0</v>
      </c>
      <c r="C47" s="358">
        <v>9.7552800000000009E-2</v>
      </c>
      <c r="D47" s="358">
        <v>2.02191455</v>
      </c>
      <c r="E47" s="358">
        <v>9.4138783499999992</v>
      </c>
      <c r="F47" s="358">
        <v>8.6379966499999998</v>
      </c>
      <c r="G47" s="358">
        <v>0.26131379999999998</v>
      </c>
      <c r="H47" s="378">
        <v>20.432656149999996</v>
      </c>
    </row>
    <row r="48" spans="1:8" ht="15.95" customHeight="1">
      <c r="A48" s="361"/>
      <c r="B48" s="361"/>
      <c r="C48" s="361"/>
      <c r="D48" s="361"/>
      <c r="E48" s="361"/>
    </row>
    <row r="49" spans="1:8" ht="15.95" customHeight="1">
      <c r="A49" s="361" t="s">
        <v>363</v>
      </c>
    </row>
    <row r="50" spans="1:8" ht="15.95" customHeight="1">
      <c r="A50" s="813" t="s">
        <v>161</v>
      </c>
      <c r="B50" s="813"/>
      <c r="C50" s="813"/>
      <c r="D50" s="813"/>
      <c r="E50" s="813"/>
      <c r="F50" s="813"/>
      <c r="G50" s="813"/>
      <c r="H50" s="813"/>
    </row>
    <row r="51" spans="1:8">
      <c r="B51" s="361"/>
      <c r="C51" s="361"/>
      <c r="D51" s="361"/>
      <c r="E51" s="361"/>
    </row>
  </sheetData>
  <pageMargins left="0.70866141732283472" right="0.70866141732283472" top="0.74803149606299213" bottom="0.74803149606299213" header="0.31496062992125984" footer="0.31496062992125984"/>
  <pageSetup paperSize="9" scale="88" orientation="portrait" r:id="rId1"/>
  <headerFooter>
    <oddHeader>&amp;L&amp;G</oddHead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zoomScaleNormal="100" workbookViewId="0"/>
  </sheetViews>
  <sheetFormatPr defaultColWidth="9" defaultRowHeight="12.75"/>
  <cols>
    <col min="1" max="1" width="6.7109375" style="13" customWidth="1"/>
    <col min="2" max="4" width="18.5703125" style="13" customWidth="1"/>
    <col min="5" max="16384" width="9" style="13"/>
  </cols>
  <sheetData>
    <row r="1" spans="1:5" ht="15.95" customHeight="1"/>
    <row r="2" spans="1:5" ht="15.95" customHeight="1"/>
    <row r="3" spans="1:5" ht="15.95" customHeight="1">
      <c r="A3" s="814" t="s">
        <v>431</v>
      </c>
      <c r="B3" s="814"/>
      <c r="C3" s="814"/>
      <c r="D3" s="814"/>
    </row>
    <row r="4" spans="1:5" ht="15.95" customHeight="1">
      <c r="A4" s="748" t="s">
        <v>222</v>
      </c>
    </row>
    <row r="5" spans="1:5" ht="15.95" customHeight="1"/>
    <row r="6" spans="1:5" ht="39" customHeight="1">
      <c r="A6" s="277" t="s">
        <v>6</v>
      </c>
      <c r="B6" s="463" t="s">
        <v>321</v>
      </c>
      <c r="C6" s="463" t="s">
        <v>322</v>
      </c>
      <c r="D6" s="463" t="s">
        <v>323</v>
      </c>
      <c r="E6" s="85" t="s">
        <v>324</v>
      </c>
    </row>
    <row r="7" spans="1:5" ht="15.95" customHeight="1">
      <c r="A7" s="464">
        <v>1996</v>
      </c>
      <c r="B7" s="465">
        <v>3.6632482940446649</v>
      </c>
      <c r="C7" s="465">
        <v>2.4604664123221287</v>
      </c>
      <c r="D7" s="465">
        <v>1.8659711897363076</v>
      </c>
      <c r="E7" s="746">
        <v>2.7566666666666664</v>
      </c>
    </row>
    <row r="8" spans="1:5" ht="15.95" customHeight="1">
      <c r="A8" s="466">
        <v>1997</v>
      </c>
      <c r="B8" s="467">
        <v>3.906314619520264</v>
      </c>
      <c r="C8" s="467">
        <v>2.6410946035952985</v>
      </c>
      <c r="D8" s="467">
        <v>1.9569176052058921</v>
      </c>
      <c r="E8" s="747">
        <v>2.5249999999999999</v>
      </c>
    </row>
    <row r="9" spans="1:5" ht="15.95" customHeight="1">
      <c r="A9" s="464">
        <v>1998</v>
      </c>
      <c r="B9" s="465">
        <v>3.0496536393713813</v>
      </c>
      <c r="C9" s="465">
        <v>2.3205572211422862</v>
      </c>
      <c r="D9" s="465">
        <v>1.8648623956949568</v>
      </c>
      <c r="E9" s="746">
        <v>2.0841666666666665</v>
      </c>
    </row>
    <row r="10" spans="1:5" ht="15.95" customHeight="1">
      <c r="A10" s="466">
        <v>1999</v>
      </c>
      <c r="B10" s="467">
        <v>3.1373907930107525</v>
      </c>
      <c r="C10" s="467">
        <v>1.878968429543336</v>
      </c>
      <c r="D10" s="467">
        <v>1.5790676079681265</v>
      </c>
      <c r="E10" s="747">
        <v>2.2658333333333331</v>
      </c>
    </row>
    <row r="11" spans="1:5" ht="15.95" customHeight="1">
      <c r="A11" s="464">
        <v>2000</v>
      </c>
      <c r="B11" s="465">
        <v>4.7232507495864349</v>
      </c>
      <c r="C11" s="465">
        <v>2.8911004715428077</v>
      </c>
      <c r="D11" s="465">
        <v>2.7108360015873005</v>
      </c>
      <c r="E11" s="746">
        <v>4.2258333333333331</v>
      </c>
    </row>
    <row r="12" spans="1:5" ht="15.95" customHeight="1">
      <c r="A12" s="466">
        <v>2001</v>
      </c>
      <c r="B12" s="468">
        <v>4.6376621949958645</v>
      </c>
      <c r="C12" s="468">
        <v>3.6597883028531442</v>
      </c>
      <c r="D12" s="468">
        <v>3.174644861666664</v>
      </c>
      <c r="E12" s="747">
        <v>4.0683333333333334</v>
      </c>
    </row>
    <row r="13" spans="1:5" ht="15.95" customHeight="1">
      <c r="A13" s="464">
        <v>2002</v>
      </c>
      <c r="B13" s="465">
        <v>4.2734019592638548</v>
      </c>
      <c r="C13" s="465">
        <v>3.2289975122735162</v>
      </c>
      <c r="D13" s="465">
        <v>2.372602790158731</v>
      </c>
      <c r="E13" s="746">
        <v>3.3308333333333326</v>
      </c>
    </row>
    <row r="14" spans="1:5" ht="15.95" customHeight="1">
      <c r="A14" s="466">
        <v>2003</v>
      </c>
      <c r="B14" s="467">
        <v>4.7691790736145583</v>
      </c>
      <c r="C14" s="467">
        <v>4.0602369671703746</v>
      </c>
      <c r="D14" s="467">
        <v>3.3314740837944661</v>
      </c>
      <c r="E14" s="747">
        <v>5.625</v>
      </c>
    </row>
    <row r="15" spans="1:5" ht="15.95" customHeight="1">
      <c r="A15" s="464">
        <v>2004</v>
      </c>
      <c r="B15" s="465">
        <v>5.1820331885856072</v>
      </c>
      <c r="C15" s="465">
        <v>4.315081653870692</v>
      </c>
      <c r="D15" s="465">
        <v>4.4572357034645673</v>
      </c>
      <c r="E15" s="746">
        <v>5.8491666666666662</v>
      </c>
    </row>
    <row r="16" spans="1:5" ht="15.95" customHeight="1">
      <c r="A16" s="466">
        <v>2005</v>
      </c>
      <c r="B16" s="467">
        <v>6.0477085918114142</v>
      </c>
      <c r="C16" s="467">
        <v>5.8771365782453584</v>
      </c>
      <c r="D16" s="467">
        <v>7.3830747500000049</v>
      </c>
      <c r="E16" s="747">
        <v>8.7858333333333327</v>
      </c>
    </row>
    <row r="17" spans="1:5" ht="15.95" customHeight="1">
      <c r="A17" s="464">
        <v>2006</v>
      </c>
      <c r="B17" s="465">
        <v>7.1383083901985112</v>
      </c>
      <c r="C17" s="465">
        <v>7.8512380020024573</v>
      </c>
      <c r="D17" s="465">
        <v>7.8721078476190485</v>
      </c>
      <c r="E17" s="746">
        <v>6.7641666666666671</v>
      </c>
    </row>
    <row r="18" spans="1:5" ht="15.95" customHeight="1">
      <c r="A18" s="466">
        <v>2007</v>
      </c>
      <c r="B18" s="467">
        <v>7.7301101116625306</v>
      </c>
      <c r="C18" s="467">
        <v>8.0253416778589077</v>
      </c>
      <c r="D18" s="467">
        <v>6.0063827408809587</v>
      </c>
      <c r="E18" s="747">
        <v>6.95</v>
      </c>
    </row>
    <row r="19" spans="1:5" ht="15.95" customHeight="1">
      <c r="A19" s="464">
        <v>2008</v>
      </c>
      <c r="B19" s="465">
        <v>12.548254626757648</v>
      </c>
      <c r="C19" s="465">
        <v>11.561769330184077</v>
      </c>
      <c r="D19" s="465">
        <v>10.792654611423925</v>
      </c>
      <c r="E19" s="746">
        <v>8.8491666666666635</v>
      </c>
    </row>
    <row r="20" spans="1:5" ht="15.95" customHeight="1">
      <c r="A20" s="466">
        <v>2009</v>
      </c>
      <c r="B20" s="467">
        <v>9.0581381823821339</v>
      </c>
      <c r="C20" s="467">
        <v>8.5223816594815496</v>
      </c>
      <c r="D20" s="467">
        <v>4.8499999999999996</v>
      </c>
      <c r="E20" s="747">
        <v>3.8933333333333331</v>
      </c>
    </row>
    <row r="21" spans="1:5" ht="15.95" customHeight="1">
      <c r="A21" s="464">
        <v>2010</v>
      </c>
      <c r="B21" s="465">
        <v>10.909390508684863</v>
      </c>
      <c r="C21" s="465">
        <v>8.0123014030254023</v>
      </c>
      <c r="D21" s="465">
        <v>6.5561475408063199</v>
      </c>
      <c r="E21" s="746">
        <v>4.3888494271340894</v>
      </c>
    </row>
    <row r="22" spans="1:5" ht="15.95" customHeight="1">
      <c r="A22" s="466">
        <v>2011</v>
      </c>
      <c r="B22" s="468">
        <v>14.72930882961125</v>
      </c>
      <c r="C22" s="468">
        <v>10.482300647620482</v>
      </c>
      <c r="D22" s="468">
        <v>9.042480079681285</v>
      </c>
      <c r="E22" s="747">
        <v>4.0090325667737545</v>
      </c>
    </row>
    <row r="23" spans="1:5" ht="15.95" customHeight="1">
      <c r="A23" s="464">
        <v>2012</v>
      </c>
      <c r="B23" s="746">
        <v>16.748168036600497</v>
      </c>
      <c r="C23" s="746">
        <v>11.028947612083314</v>
      </c>
      <c r="D23" s="746">
        <v>9.4644800392423285</v>
      </c>
      <c r="E23" s="746">
        <v>2.7553715722964509</v>
      </c>
    </row>
    <row r="24" spans="1:5" ht="15.95" customHeight="1"/>
    <row r="25" spans="1:5" ht="15.95" customHeight="1">
      <c r="A25" s="889" t="s">
        <v>362</v>
      </c>
      <c r="B25" s="889"/>
      <c r="C25" s="889"/>
      <c r="D25" s="889"/>
    </row>
    <row r="26" spans="1:5" ht="15.95" customHeight="1">
      <c r="A26" s="13" t="s">
        <v>151</v>
      </c>
    </row>
    <row r="27" spans="1:5" ht="12" customHeight="1"/>
    <row r="28" spans="1:5" ht="19.149999999999999" customHeight="1"/>
    <row r="29" spans="1:5" ht="13.9" customHeight="1"/>
    <row r="46" ht="12.75" customHeight="1"/>
    <row r="57" spans="1:4">
      <c r="A57" s="423"/>
      <c r="B57" s="423"/>
      <c r="C57" s="423"/>
      <c r="D57" s="423"/>
    </row>
  </sheetData>
  <mergeCells count="1">
    <mergeCell ref="A25:D25"/>
  </mergeCells>
  <pageMargins left="0.70866141732283472" right="0.70866141732283472" top="0.78740157480314965" bottom="0.74803149606299213" header="0.31496062992125984" footer="0.31496062992125984"/>
  <pageSetup paperSize="9" scale="71" orientation="portrait" r:id="rId1"/>
  <headerFooter>
    <oddHeader>&amp;L&amp;G</oddHeader>
  </headerFooter>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heetViews>
  <sheetFormatPr defaultRowHeight="12.75"/>
  <cols>
    <col min="1" max="1" width="9.140625" style="275"/>
    <col min="2" max="2" width="12" style="276" customWidth="1"/>
    <col min="3" max="5" width="13.28515625" style="276" customWidth="1"/>
    <col min="6" max="6" width="14.5703125" style="276" customWidth="1"/>
    <col min="7" max="16384" width="9.140625" style="218"/>
  </cols>
  <sheetData>
    <row r="1" spans="1:9" ht="15.95" customHeight="1"/>
    <row r="2" spans="1:9" ht="15.95" customHeight="1"/>
    <row r="3" spans="1:9" ht="15.95" customHeight="1">
      <c r="A3" s="749" t="s">
        <v>325</v>
      </c>
      <c r="B3" s="749"/>
      <c r="C3" s="749"/>
      <c r="D3" s="749"/>
      <c r="E3" s="749"/>
      <c r="F3" s="749"/>
      <c r="G3" s="267"/>
      <c r="H3" s="267"/>
      <c r="I3" s="267"/>
    </row>
    <row r="4" spans="1:9" ht="15.95" customHeight="1">
      <c r="A4" s="749" t="s">
        <v>326</v>
      </c>
    </row>
    <row r="5" spans="1:9" ht="15.95" customHeight="1"/>
    <row r="6" spans="1:9" ht="27.95" customHeight="1">
      <c r="A6" s="268" t="s">
        <v>6</v>
      </c>
      <c r="B6" s="269" t="s">
        <v>7</v>
      </c>
      <c r="C6" s="269" t="s">
        <v>17</v>
      </c>
      <c r="D6" s="269" t="s">
        <v>33</v>
      </c>
      <c r="E6" s="269" t="s">
        <v>121</v>
      </c>
      <c r="F6" s="269" t="s">
        <v>171</v>
      </c>
    </row>
    <row r="7" spans="1:9" ht="15.95" customHeight="1">
      <c r="A7" s="270">
        <v>1983</v>
      </c>
      <c r="B7" s="271">
        <v>0.5675</v>
      </c>
      <c r="C7" s="271">
        <v>8.3888888888888888E-2</v>
      </c>
      <c r="D7" s="271">
        <v>0</v>
      </c>
      <c r="E7" s="271">
        <v>0</v>
      </c>
      <c r="F7" s="271"/>
    </row>
    <row r="8" spans="1:9" ht="15.95" customHeight="1">
      <c r="A8" s="272">
        <v>1984</v>
      </c>
      <c r="B8" s="273">
        <v>0.49305555555555552</v>
      </c>
      <c r="C8" s="273">
        <v>7.4444444444444438E-2</v>
      </c>
      <c r="D8" s="273">
        <v>0</v>
      </c>
      <c r="E8" s="273">
        <v>0</v>
      </c>
      <c r="F8" s="273"/>
    </row>
    <row r="9" spans="1:9" ht="15.95" customHeight="1">
      <c r="A9" s="270">
        <v>1985</v>
      </c>
      <c r="B9" s="271">
        <v>0.54083333333333339</v>
      </c>
      <c r="C9" s="271">
        <v>0.75944444444444448</v>
      </c>
      <c r="D9" s="271">
        <v>0</v>
      </c>
      <c r="E9" s="271">
        <v>8.638888888888889E-2</v>
      </c>
      <c r="F9" s="271"/>
    </row>
    <row r="10" spans="1:9" ht="15.95" customHeight="1">
      <c r="A10" s="272">
        <v>1986</v>
      </c>
      <c r="B10" s="273">
        <v>0.74555555555555553</v>
      </c>
      <c r="C10" s="273">
        <v>1.6836111111111112</v>
      </c>
      <c r="D10" s="273">
        <v>0</v>
      </c>
      <c r="E10" s="273">
        <v>0.36722222222222223</v>
      </c>
      <c r="F10" s="273"/>
    </row>
    <row r="11" spans="1:9" ht="15.95" customHeight="1">
      <c r="A11" s="270">
        <v>1987</v>
      </c>
      <c r="B11" s="271">
        <v>0.9786111111111111</v>
      </c>
      <c r="C11" s="271">
        <v>1.9705555555555554</v>
      </c>
      <c r="D11" s="271">
        <v>0</v>
      </c>
      <c r="E11" s="271">
        <v>0.61555555555555552</v>
      </c>
      <c r="F11" s="271"/>
    </row>
    <row r="12" spans="1:9" ht="15.95" customHeight="1">
      <c r="A12" s="272">
        <v>1988</v>
      </c>
      <c r="B12" s="273">
        <v>1.0183333333333333</v>
      </c>
      <c r="C12" s="273">
        <v>2.328611111111111</v>
      </c>
      <c r="D12" s="273">
        <v>0</v>
      </c>
      <c r="E12" s="273">
        <v>1.0475000000000001</v>
      </c>
      <c r="F12" s="273"/>
    </row>
    <row r="13" spans="1:9" ht="15.95" customHeight="1">
      <c r="A13" s="270">
        <v>1989</v>
      </c>
      <c r="B13" s="271">
        <v>1.1480555555555556</v>
      </c>
      <c r="C13" s="271">
        <v>2.7619444444444445</v>
      </c>
      <c r="D13" s="271">
        <v>0</v>
      </c>
      <c r="E13" s="271">
        <v>1.7711111111111111</v>
      </c>
      <c r="F13" s="271"/>
    </row>
    <row r="14" spans="1:9" ht="15.95" customHeight="1">
      <c r="A14" s="272">
        <v>1990</v>
      </c>
      <c r="B14" s="273">
        <v>1.3033333333333332</v>
      </c>
      <c r="C14" s="273">
        <v>3.1927777777777777</v>
      </c>
      <c r="D14" s="273">
        <v>0</v>
      </c>
      <c r="E14" s="273">
        <v>2.5377777777777779</v>
      </c>
      <c r="F14" s="273"/>
    </row>
    <row r="15" spans="1:9" ht="15.95" customHeight="1">
      <c r="A15" s="270">
        <v>1991</v>
      </c>
      <c r="B15" s="271">
        <v>1.5166666666666668</v>
      </c>
      <c r="C15" s="271">
        <v>3</v>
      </c>
      <c r="D15" s="271">
        <v>0</v>
      </c>
      <c r="E15" s="271">
        <v>3.056111111111111</v>
      </c>
      <c r="F15" s="271"/>
    </row>
    <row r="16" spans="1:9" ht="15.95" customHeight="1">
      <c r="A16" s="272">
        <v>1992</v>
      </c>
      <c r="B16" s="273">
        <v>1.5552777777777778</v>
      </c>
      <c r="C16" s="273">
        <v>3.1297222222222221</v>
      </c>
      <c r="D16" s="273">
        <v>1.0833333333333334E-2</v>
      </c>
      <c r="E16" s="273">
        <v>3.7475000000000001</v>
      </c>
      <c r="F16" s="273"/>
    </row>
    <row r="17" spans="1:6" ht="15.95" customHeight="1">
      <c r="A17" s="270">
        <v>1993</v>
      </c>
      <c r="B17" s="271">
        <v>1.6141666666666665</v>
      </c>
      <c r="C17" s="271">
        <v>2.763611111111111</v>
      </c>
      <c r="D17" s="271">
        <v>1.9444444444444441E-2</v>
      </c>
      <c r="E17" s="271">
        <v>3.9658333333333329</v>
      </c>
      <c r="F17" s="271"/>
    </row>
    <row r="18" spans="1:6" ht="15.95" customHeight="1">
      <c r="A18" s="272">
        <v>1994</v>
      </c>
      <c r="B18" s="273">
        <v>1.5888888888888888</v>
      </c>
      <c r="C18" s="273">
        <v>2.8169444444444443</v>
      </c>
      <c r="D18" s="273">
        <v>9.7222222222222206E-3</v>
      </c>
      <c r="E18" s="273">
        <v>3.9655555555555555</v>
      </c>
      <c r="F18" s="273"/>
    </row>
    <row r="19" spans="1:6" ht="15.95" customHeight="1">
      <c r="A19" s="270">
        <v>1995</v>
      </c>
      <c r="B19" s="271">
        <v>1.776388888888889</v>
      </c>
      <c r="C19" s="271">
        <v>2.8883333333333336</v>
      </c>
      <c r="D19" s="271">
        <v>1.9444444444444441E-2</v>
      </c>
      <c r="E19" s="271">
        <v>3.6549999999999998</v>
      </c>
      <c r="F19" s="271"/>
    </row>
    <row r="20" spans="1:6" ht="15.95" customHeight="1">
      <c r="A20" s="272">
        <v>1996</v>
      </c>
      <c r="B20" s="273">
        <v>1.9202777777777775</v>
      </c>
      <c r="C20" s="273">
        <v>3.1355555555555559</v>
      </c>
      <c r="D20" s="273">
        <v>3.8888888888888883E-2</v>
      </c>
      <c r="E20" s="273">
        <v>3.440833333333333</v>
      </c>
      <c r="F20" s="273"/>
    </row>
    <row r="21" spans="1:6" ht="15.95" customHeight="1">
      <c r="A21" s="270">
        <v>1997</v>
      </c>
      <c r="B21" s="271">
        <v>1.8183333333333334</v>
      </c>
      <c r="C21" s="271">
        <v>3.1647222222222222</v>
      </c>
      <c r="D21" s="271">
        <v>7.7777777777777765E-2</v>
      </c>
      <c r="E21" s="271">
        <v>3.9075000000000002</v>
      </c>
      <c r="F21" s="271"/>
    </row>
    <row r="22" spans="1:6" ht="15.95" customHeight="1">
      <c r="A22" s="272">
        <v>1998</v>
      </c>
      <c r="B22" s="273">
        <v>1.9580555555555554</v>
      </c>
      <c r="C22" s="273">
        <v>3.2105555555555556</v>
      </c>
      <c r="D22" s="273">
        <v>3.8888888888888883E-2</v>
      </c>
      <c r="E22" s="273">
        <v>3.9269444444444441</v>
      </c>
      <c r="F22" s="273"/>
    </row>
    <row r="23" spans="1:6" ht="15.95" customHeight="1">
      <c r="A23" s="270">
        <v>1999</v>
      </c>
      <c r="B23" s="271">
        <v>1.9847222222222223</v>
      </c>
      <c r="C23" s="271">
        <v>3.5886111111111108</v>
      </c>
      <c r="D23" s="271">
        <v>3.0833333333333331E-2</v>
      </c>
      <c r="E23" s="271">
        <v>3.5269444444444442</v>
      </c>
      <c r="F23" s="271"/>
    </row>
    <row r="24" spans="1:6" ht="15.95" customHeight="1">
      <c r="A24" s="272">
        <v>2000</v>
      </c>
      <c r="B24" s="273">
        <v>1.8386111111111112</v>
      </c>
      <c r="C24" s="273">
        <v>3.4127777777777779</v>
      </c>
      <c r="D24" s="273">
        <v>0.11222222222222221</v>
      </c>
      <c r="E24" s="273">
        <v>2.887777777777778</v>
      </c>
      <c r="F24" s="273"/>
    </row>
    <row r="25" spans="1:6" ht="15.95" customHeight="1">
      <c r="A25" s="270">
        <v>2001</v>
      </c>
      <c r="B25" s="271">
        <v>1.9875</v>
      </c>
      <c r="C25" s="271">
        <v>3.8361111111111108</v>
      </c>
      <c r="D25" s="271">
        <v>0.11388888888888889</v>
      </c>
      <c r="E25" s="271">
        <v>3.4211111111111108</v>
      </c>
      <c r="F25" s="271"/>
    </row>
    <row r="26" spans="1:6" ht="15.95" customHeight="1">
      <c r="A26" s="272">
        <v>2002</v>
      </c>
      <c r="B26" s="273">
        <v>2.1091666666666664</v>
      </c>
      <c r="C26" s="273">
        <v>3.5663888888888886</v>
      </c>
      <c r="D26" s="273">
        <v>0.13305555555555554</v>
      </c>
      <c r="E26" s="273">
        <v>3.7547222222222221</v>
      </c>
      <c r="F26" s="273"/>
    </row>
    <row r="27" spans="1:6" ht="15.95" customHeight="1">
      <c r="A27" s="270">
        <v>2003</v>
      </c>
      <c r="B27" s="271">
        <v>2.2349999999999999</v>
      </c>
      <c r="C27" s="271">
        <v>4.2552777777777777</v>
      </c>
      <c r="D27" s="271">
        <v>0.21472222222222223</v>
      </c>
      <c r="E27" s="271">
        <v>3.9333333333333331</v>
      </c>
      <c r="F27" s="271"/>
    </row>
    <row r="28" spans="1:6" ht="15.95" customHeight="1">
      <c r="A28" s="272">
        <v>2004</v>
      </c>
      <c r="B28" s="273">
        <v>2.2280555555555557</v>
      </c>
      <c r="C28" s="273">
        <v>4.415</v>
      </c>
      <c r="D28" s="273">
        <v>0.22750000000000001</v>
      </c>
      <c r="E28" s="273">
        <v>3.4697222222222224</v>
      </c>
      <c r="F28" s="273"/>
    </row>
    <row r="29" spans="1:6" ht="15.95" customHeight="1">
      <c r="A29" s="270">
        <v>2005</v>
      </c>
      <c r="B29" s="271">
        <v>2.1852777777777779</v>
      </c>
      <c r="C29" s="271">
        <v>4.3133333333333335</v>
      </c>
      <c r="D29" s="271">
        <v>0.21472222222222223</v>
      </c>
      <c r="E29" s="271">
        <v>3.0375000000000001</v>
      </c>
      <c r="F29" s="271"/>
    </row>
    <row r="30" spans="1:6" ht="15.95" customHeight="1">
      <c r="A30" s="272">
        <v>2006</v>
      </c>
      <c r="B30" s="273">
        <v>2.3277777777777779</v>
      </c>
      <c r="C30" s="273">
        <v>4.5361111111111114</v>
      </c>
      <c r="D30" s="273">
        <v>0.26666666666666666</v>
      </c>
      <c r="E30" s="273">
        <v>2.8777777777777778</v>
      </c>
      <c r="F30" s="273"/>
    </row>
    <row r="31" spans="1:6" ht="15.95" customHeight="1">
      <c r="A31" s="270">
        <v>2007</v>
      </c>
      <c r="B31" s="271">
        <v>2.3022222222222224</v>
      </c>
      <c r="C31" s="271">
        <v>4.5230555555555556</v>
      </c>
      <c r="D31" s="271">
        <v>0.27861111111111109</v>
      </c>
      <c r="E31" s="271">
        <v>3.5350000000000001</v>
      </c>
      <c r="F31" s="271"/>
    </row>
    <row r="32" spans="1:6" ht="15.95" customHeight="1">
      <c r="A32" s="272">
        <v>2008</v>
      </c>
      <c r="B32" s="273">
        <v>1.7377777777777779</v>
      </c>
      <c r="C32" s="273">
        <v>3.7016666666666667</v>
      </c>
      <c r="D32" s="273">
        <v>0.2852777777777778</v>
      </c>
      <c r="E32" s="273">
        <v>2.8513888888888888</v>
      </c>
      <c r="F32" s="273"/>
    </row>
    <row r="33" spans="1:6" ht="15.95" customHeight="1">
      <c r="A33" s="270">
        <v>2009</v>
      </c>
      <c r="B33" s="271">
        <v>2.1447222222222222</v>
      </c>
      <c r="C33" s="271">
        <v>3.4591666666666665</v>
      </c>
      <c r="D33" s="271">
        <v>0.29638888888888887</v>
      </c>
      <c r="E33" s="271">
        <v>6.5727777777777776</v>
      </c>
      <c r="F33" s="271">
        <v>1.2322222222222221</v>
      </c>
    </row>
    <row r="34" spans="1:6" ht="15.95" customHeight="1">
      <c r="A34" s="274">
        <v>2010</v>
      </c>
      <c r="B34" s="182">
        <v>2.476666666666667</v>
      </c>
      <c r="C34" s="182">
        <v>3.8250000000000002</v>
      </c>
      <c r="D34" s="182">
        <v>0.38416666666666666</v>
      </c>
      <c r="E34" s="182">
        <v>9.5091666666666654</v>
      </c>
      <c r="F34" s="182">
        <v>1.3875</v>
      </c>
    </row>
    <row r="35" spans="1:6" ht="15.95" customHeight="1">
      <c r="A35" s="270">
        <v>2011</v>
      </c>
      <c r="B35" s="271">
        <v>2.1938888888888886</v>
      </c>
      <c r="C35" s="271">
        <v>4.1749999999999998</v>
      </c>
      <c r="D35" s="271">
        <v>0.36083333333333334</v>
      </c>
      <c r="E35" s="271">
        <v>6.3116666666666656</v>
      </c>
      <c r="F35" s="271">
        <v>1.2552777777777779</v>
      </c>
    </row>
    <row r="36" spans="1:6" ht="15.95" customHeight="1"/>
    <row r="37" spans="1:6" ht="15.95" customHeight="1">
      <c r="A37" s="275" t="s">
        <v>352</v>
      </c>
    </row>
  </sheetData>
  <pageMargins left="0.7" right="0.7" top="0.75" bottom="0.75" header="0.3" footer="0.3"/>
  <pageSetup paperSize="9" orientation="portrait" r:id="rId1"/>
  <headerFooter>
    <oddHeader>&amp;L&amp;G</oddHead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election activeCell="A23" sqref="A23"/>
    </sheetView>
  </sheetViews>
  <sheetFormatPr defaultRowHeight="15"/>
  <cols>
    <col min="1" max="1" width="5.7109375" customWidth="1"/>
    <col min="2" max="4" width="10.7109375" customWidth="1"/>
  </cols>
  <sheetData>
    <row r="1" spans="1:4" ht="15.95" customHeight="1"/>
    <row r="2" spans="1:4" ht="15.95" customHeight="1"/>
    <row r="3" spans="1:4" ht="15.95" customHeight="1">
      <c r="A3" s="815" t="s">
        <v>330</v>
      </c>
      <c r="B3" s="815"/>
      <c r="C3" s="815"/>
      <c r="D3" s="815"/>
    </row>
    <row r="4" spans="1:4" ht="15.95" customHeight="1">
      <c r="A4" s="750" t="s">
        <v>328</v>
      </c>
      <c r="B4" s="470"/>
      <c r="C4" s="470"/>
      <c r="D4" s="470"/>
    </row>
    <row r="5" spans="1:4" ht="15.95" customHeight="1">
      <c r="A5" s="469"/>
      <c r="B5" s="470"/>
      <c r="C5" s="470"/>
      <c r="D5" s="470"/>
    </row>
    <row r="6" spans="1:4" ht="15.95" customHeight="1">
      <c r="A6" s="278" t="s">
        <v>6</v>
      </c>
      <c r="B6" s="471" t="s">
        <v>329</v>
      </c>
      <c r="C6" s="471" t="s">
        <v>5</v>
      </c>
      <c r="D6" s="471" t="s">
        <v>327</v>
      </c>
    </row>
    <row r="7" spans="1:4" ht="15.95" customHeight="1">
      <c r="A7" s="472">
        <v>1998</v>
      </c>
      <c r="B7" s="473">
        <v>32</v>
      </c>
      <c r="C7" s="473">
        <v>31.003106083333336</v>
      </c>
      <c r="D7" s="473">
        <v>29.476785714285715</v>
      </c>
    </row>
    <row r="8" spans="1:4" ht="15.95" customHeight="1">
      <c r="A8" s="474">
        <v>1999</v>
      </c>
      <c r="B8" s="475">
        <v>28.79</v>
      </c>
      <c r="C8" s="475">
        <v>31.294297</v>
      </c>
      <c r="D8" s="475">
        <v>27.817469135802469</v>
      </c>
    </row>
    <row r="9" spans="1:4" ht="15.95" customHeight="1">
      <c r="A9" s="472">
        <v>2000</v>
      </c>
      <c r="B9" s="473">
        <v>35.99</v>
      </c>
      <c r="C9" s="473">
        <v>29.904480416666669</v>
      </c>
      <c r="D9" s="473">
        <v>31.759444444444444</v>
      </c>
    </row>
    <row r="10" spans="1:4" ht="15.95" customHeight="1">
      <c r="A10" s="476">
        <v>2001</v>
      </c>
      <c r="B10" s="477">
        <v>39.034230769230767</v>
      </c>
      <c r="C10" s="477">
        <v>50.154650000000004</v>
      </c>
      <c r="D10" s="477">
        <v>36.8945987654321</v>
      </c>
    </row>
    <row r="11" spans="1:4" ht="15.95" customHeight="1">
      <c r="A11" s="472">
        <v>2002</v>
      </c>
      <c r="B11" s="473">
        <v>31.649615384615387</v>
      </c>
      <c r="C11" s="473">
        <v>33.197984409722224</v>
      </c>
      <c r="D11" s="473">
        <v>30.406666666666666</v>
      </c>
    </row>
    <row r="12" spans="1:4" ht="15.95" customHeight="1">
      <c r="A12" s="474">
        <v>2003</v>
      </c>
      <c r="B12" s="475">
        <v>43.597884615384608</v>
      </c>
      <c r="C12" s="475">
        <v>38.522705798611113</v>
      </c>
      <c r="D12" s="475">
        <v>36.529197530864188</v>
      </c>
    </row>
    <row r="13" spans="1:4" ht="15.95" customHeight="1">
      <c r="A13" s="472">
        <v>2004</v>
      </c>
      <c r="B13" s="473">
        <v>72.078269230769237</v>
      </c>
      <c r="C13" s="473">
        <v>64.901739930555564</v>
      </c>
      <c r="D13" s="473">
        <v>72.416666666666671</v>
      </c>
    </row>
    <row r="14" spans="1:4" ht="15.95" customHeight="1">
      <c r="A14" s="474">
        <v>2005</v>
      </c>
      <c r="B14" s="475">
        <v>60.539230769230777</v>
      </c>
      <c r="C14" s="475">
        <v>70.122355208333332</v>
      </c>
      <c r="D14" s="475">
        <v>61.839999999999996</v>
      </c>
    </row>
    <row r="15" spans="1:4" ht="15.95" customHeight="1">
      <c r="A15" s="472">
        <v>2006</v>
      </c>
      <c r="B15" s="473">
        <v>64.108076923076922</v>
      </c>
      <c r="C15" s="473">
        <v>62.95671627083334</v>
      </c>
      <c r="D15" s="473">
        <v>56.473613580246905</v>
      </c>
    </row>
    <row r="16" spans="1:4" ht="15.95" customHeight="1">
      <c r="A16" s="474">
        <v>2007</v>
      </c>
      <c r="B16" s="475">
        <v>88.785192307692327</v>
      </c>
      <c r="C16" s="475">
        <v>51.164287906250003</v>
      </c>
      <c r="D16" s="475">
        <v>84.565000000000012</v>
      </c>
    </row>
    <row r="17" spans="1:4" ht="15.95" customHeight="1">
      <c r="A17" s="472">
        <v>2008</v>
      </c>
      <c r="B17" s="473">
        <v>147.67365384615388</v>
      </c>
      <c r="C17" s="473">
        <v>118.78633582986112</v>
      </c>
      <c r="D17" s="473">
        <v>148.05833333333337</v>
      </c>
    </row>
    <row r="18" spans="1:4" ht="15.95" customHeight="1">
      <c r="A18" s="474">
        <v>2009</v>
      </c>
      <c r="B18" s="475">
        <v>70.65886792452828</v>
      </c>
      <c r="C18" s="475">
        <v>68.084592906250009</v>
      </c>
      <c r="D18" s="475">
        <v>78.806666666666672</v>
      </c>
    </row>
    <row r="19" spans="1:4" ht="15.95" customHeight="1">
      <c r="A19" s="472">
        <v>2010</v>
      </c>
      <c r="B19" s="473">
        <v>92.499615384615396</v>
      </c>
      <c r="C19" s="473">
        <v>71.625616833333325</v>
      </c>
      <c r="D19" s="473">
        <v>105.43083333333334</v>
      </c>
    </row>
    <row r="20" spans="1:4" ht="15.95" customHeight="1">
      <c r="A20" s="476">
        <v>2011</v>
      </c>
      <c r="B20" s="477">
        <v>121.52250000000002</v>
      </c>
      <c r="C20" s="477">
        <v>87.380698875000007</v>
      </c>
      <c r="D20" s="477">
        <v>125.73666666666666</v>
      </c>
    </row>
    <row r="21" spans="1:4" ht="15.95" customHeight="1">
      <c r="A21" s="472">
        <v>2012</v>
      </c>
      <c r="B21" s="473">
        <v>92.499615384615396</v>
      </c>
      <c r="C21" s="473">
        <v>72.057886840277774</v>
      </c>
      <c r="D21" s="473">
        <v>105.50416666666666</v>
      </c>
    </row>
    <row r="22" spans="1:4" ht="15.95" customHeight="1">
      <c r="A22" s="469"/>
      <c r="B22" s="470"/>
      <c r="C22" s="470"/>
      <c r="D22" s="470"/>
    </row>
    <row r="23" spans="1:4" ht="15.95" customHeight="1">
      <c r="A23" s="424" t="s">
        <v>362</v>
      </c>
      <c r="B23" s="424"/>
      <c r="C23" s="424"/>
      <c r="D23" s="424"/>
    </row>
    <row r="24" spans="1:4">
      <c r="A24" s="13"/>
      <c r="B24" s="423"/>
      <c r="C24" s="423"/>
      <c r="D24" s="423"/>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3"/>
  <sheetViews>
    <sheetView zoomScaleNormal="100" workbookViewId="0"/>
  </sheetViews>
  <sheetFormatPr defaultColWidth="8.140625" defaultRowHeight="12.75"/>
  <cols>
    <col min="1" max="1" width="5.85546875" style="295" customWidth="1"/>
    <col min="2" max="2" width="13.28515625" style="296" customWidth="1"/>
    <col min="3" max="3" width="14.28515625" style="296" customWidth="1"/>
    <col min="4" max="4" width="12.42578125" style="296" customWidth="1"/>
    <col min="5" max="5" width="16.140625" style="296" customWidth="1"/>
    <col min="6" max="6" width="12.5703125" style="296" customWidth="1"/>
    <col min="7" max="16384" width="8.140625" style="280"/>
  </cols>
  <sheetData>
    <row r="1" spans="1:7" ht="15.95" customHeight="1"/>
    <row r="2" spans="1:7" ht="15.95" customHeight="1"/>
    <row r="3" spans="1:7" ht="15.95" customHeight="1">
      <c r="A3" s="751" t="s">
        <v>331</v>
      </c>
      <c r="B3" s="751"/>
      <c r="C3" s="751"/>
      <c r="D3" s="751"/>
      <c r="E3" s="751"/>
      <c r="F3" s="751"/>
      <c r="G3" s="279"/>
    </row>
    <row r="4" spans="1:7" s="525" customFormat="1" ht="15.95" customHeight="1">
      <c r="A4" s="751" t="s">
        <v>224</v>
      </c>
      <c r="B4" s="524"/>
      <c r="C4" s="524"/>
      <c r="D4" s="524"/>
      <c r="E4" s="524"/>
      <c r="F4" s="524"/>
    </row>
    <row r="5" spans="1:7" s="525" customFormat="1" ht="15.95" customHeight="1">
      <c r="A5" s="751"/>
      <c r="B5" s="524"/>
      <c r="C5" s="524"/>
      <c r="D5" s="524"/>
      <c r="E5" s="524"/>
      <c r="F5" s="524"/>
    </row>
    <row r="6" spans="1:7" ht="15.95" customHeight="1">
      <c r="A6" s="281" t="s">
        <v>6</v>
      </c>
      <c r="B6" s="282" t="s">
        <v>122</v>
      </c>
      <c r="C6" s="282" t="s">
        <v>123</v>
      </c>
      <c r="D6" s="282" t="s">
        <v>17</v>
      </c>
      <c r="E6" s="282" t="s">
        <v>124</v>
      </c>
      <c r="F6" s="283" t="s">
        <v>28</v>
      </c>
    </row>
    <row r="7" spans="1:7" ht="15.95" customHeight="1">
      <c r="A7" s="284">
        <v>1985</v>
      </c>
      <c r="B7" s="285">
        <v>575</v>
      </c>
      <c r="C7" s="285">
        <v>1210</v>
      </c>
      <c r="D7" s="285">
        <v>700</v>
      </c>
      <c r="E7" s="285">
        <v>60</v>
      </c>
      <c r="F7" s="286">
        <v>2545</v>
      </c>
    </row>
    <row r="8" spans="1:7" ht="15.95" customHeight="1">
      <c r="A8" s="287">
        <v>1986</v>
      </c>
      <c r="B8" s="288">
        <v>630</v>
      </c>
      <c r="C8" s="288">
        <v>1270</v>
      </c>
      <c r="D8" s="288">
        <v>750</v>
      </c>
      <c r="E8" s="288">
        <v>50</v>
      </c>
      <c r="F8" s="289">
        <v>2700</v>
      </c>
    </row>
    <row r="9" spans="1:7" ht="15.95" customHeight="1">
      <c r="A9" s="284">
        <v>1987</v>
      </c>
      <c r="B9" s="285">
        <v>600</v>
      </c>
      <c r="C9" s="285">
        <v>1300</v>
      </c>
      <c r="D9" s="285">
        <v>850</v>
      </c>
      <c r="E9" s="285">
        <v>50</v>
      </c>
      <c r="F9" s="286">
        <v>2800</v>
      </c>
    </row>
    <row r="10" spans="1:7" ht="15.95" customHeight="1">
      <c r="A10" s="287">
        <v>1988</v>
      </c>
      <c r="B10" s="288">
        <v>555</v>
      </c>
      <c r="C10" s="288">
        <v>1205</v>
      </c>
      <c r="D10" s="288">
        <v>880</v>
      </c>
      <c r="E10" s="288">
        <v>40</v>
      </c>
      <c r="F10" s="289">
        <v>2680</v>
      </c>
    </row>
    <row r="11" spans="1:7" ht="15.95" customHeight="1">
      <c r="A11" s="284">
        <v>1989</v>
      </c>
      <c r="B11" s="285">
        <v>400</v>
      </c>
      <c r="C11" s="285">
        <v>880</v>
      </c>
      <c r="D11" s="285">
        <v>900</v>
      </c>
      <c r="E11" s="285">
        <v>30</v>
      </c>
      <c r="F11" s="286">
        <v>2210</v>
      </c>
    </row>
    <row r="12" spans="1:7" ht="15.95" customHeight="1">
      <c r="A12" s="287">
        <v>1990</v>
      </c>
      <c r="B12" s="288">
        <v>354</v>
      </c>
      <c r="C12" s="288">
        <v>810</v>
      </c>
      <c r="D12" s="288">
        <v>945</v>
      </c>
      <c r="E12" s="288">
        <v>30</v>
      </c>
      <c r="F12" s="289">
        <v>2139</v>
      </c>
    </row>
    <row r="13" spans="1:7" ht="15.95" customHeight="1">
      <c r="A13" s="284">
        <v>1991</v>
      </c>
      <c r="B13" s="285">
        <v>228</v>
      </c>
      <c r="C13" s="285">
        <v>984</v>
      </c>
      <c r="D13" s="285">
        <v>843</v>
      </c>
      <c r="E13" s="285">
        <v>30</v>
      </c>
      <c r="F13" s="286">
        <v>2085</v>
      </c>
    </row>
    <row r="14" spans="1:7" ht="15.95" customHeight="1">
      <c r="A14" s="287">
        <v>1992</v>
      </c>
      <c r="B14" s="288">
        <v>170</v>
      </c>
      <c r="C14" s="288">
        <v>890</v>
      </c>
      <c r="D14" s="288">
        <v>710</v>
      </c>
      <c r="E14" s="288">
        <v>30</v>
      </c>
      <c r="F14" s="289">
        <v>1800</v>
      </c>
    </row>
    <row r="15" spans="1:7" ht="15.95" customHeight="1">
      <c r="A15" s="284">
        <v>1993</v>
      </c>
      <c r="B15" s="285">
        <v>140</v>
      </c>
      <c r="C15" s="285">
        <v>890</v>
      </c>
      <c r="D15" s="285">
        <v>710</v>
      </c>
      <c r="E15" s="285">
        <v>20</v>
      </c>
      <c r="F15" s="286">
        <v>1760</v>
      </c>
    </row>
    <row r="16" spans="1:7" ht="15.95" customHeight="1">
      <c r="A16" s="287">
        <v>1994</v>
      </c>
      <c r="B16" s="288">
        <v>118</v>
      </c>
      <c r="C16" s="288">
        <v>916</v>
      </c>
      <c r="D16" s="288">
        <v>690</v>
      </c>
      <c r="E16" s="288">
        <v>15</v>
      </c>
      <c r="F16" s="289">
        <v>1739</v>
      </c>
    </row>
    <row r="17" spans="1:7" ht="15.95" customHeight="1">
      <c r="A17" s="284">
        <v>1995</v>
      </c>
      <c r="B17" s="285">
        <v>35</v>
      </c>
      <c r="C17" s="285">
        <v>800</v>
      </c>
      <c r="D17" s="285">
        <v>720</v>
      </c>
      <c r="E17" s="285">
        <v>5</v>
      </c>
      <c r="F17" s="286">
        <v>1560</v>
      </c>
    </row>
    <row r="18" spans="1:7" ht="15.95" customHeight="1">
      <c r="A18" s="287">
        <v>1996</v>
      </c>
      <c r="B18" s="288">
        <v>49</v>
      </c>
      <c r="C18" s="288">
        <v>1181</v>
      </c>
      <c r="D18" s="288">
        <v>718</v>
      </c>
      <c r="E18" s="288">
        <v>5</v>
      </c>
      <c r="F18" s="289">
        <v>1953</v>
      </c>
    </row>
    <row r="19" spans="1:7" ht="15.95" customHeight="1">
      <c r="A19" s="284">
        <v>1997</v>
      </c>
      <c r="B19" s="285">
        <v>20</v>
      </c>
      <c r="C19" s="285">
        <v>720</v>
      </c>
      <c r="D19" s="285">
        <v>705</v>
      </c>
      <c r="E19" s="285">
        <v>5</v>
      </c>
      <c r="F19" s="286">
        <v>1450</v>
      </c>
    </row>
    <row r="20" spans="1:7" ht="15.95" customHeight="1">
      <c r="A20" s="287">
        <v>1998</v>
      </c>
      <c r="B20" s="288">
        <v>5</v>
      </c>
      <c r="C20" s="288">
        <v>680</v>
      </c>
      <c r="D20" s="288">
        <v>720</v>
      </c>
      <c r="E20" s="288">
        <v>5</v>
      </c>
      <c r="F20" s="289">
        <v>1410</v>
      </c>
    </row>
    <row r="21" spans="1:7" ht="15.95" customHeight="1">
      <c r="A21" s="284">
        <v>1999</v>
      </c>
      <c r="B21" s="285">
        <v>4</v>
      </c>
      <c r="C21" s="285">
        <v>579</v>
      </c>
      <c r="D21" s="285">
        <v>655</v>
      </c>
      <c r="E21" s="285">
        <v>0</v>
      </c>
      <c r="F21" s="286">
        <v>1238</v>
      </c>
    </row>
    <row r="22" spans="1:7" ht="15.95" customHeight="1">
      <c r="A22" s="287">
        <v>2000</v>
      </c>
      <c r="B22" s="288">
        <v>1</v>
      </c>
      <c r="C22" s="288">
        <v>501</v>
      </c>
      <c r="D22" s="288">
        <v>836</v>
      </c>
      <c r="E22" s="288">
        <v>0</v>
      </c>
      <c r="F22" s="289">
        <v>1338</v>
      </c>
    </row>
    <row r="23" spans="1:7" ht="15.95" customHeight="1">
      <c r="A23" s="284">
        <v>2001</v>
      </c>
      <c r="B23" s="285">
        <v>2</v>
      </c>
      <c r="C23" s="285">
        <v>507</v>
      </c>
      <c r="D23" s="285">
        <v>899</v>
      </c>
      <c r="E23" s="285">
        <v>0</v>
      </c>
      <c r="F23" s="286">
        <v>1408</v>
      </c>
    </row>
    <row r="24" spans="1:7" ht="15.95" customHeight="1">
      <c r="A24" s="287">
        <v>2002</v>
      </c>
      <c r="B24" s="288">
        <v>1</v>
      </c>
      <c r="C24" s="288">
        <v>588</v>
      </c>
      <c r="D24" s="288">
        <v>931</v>
      </c>
      <c r="E24" s="288">
        <v>0</v>
      </c>
      <c r="F24" s="289">
        <v>1520</v>
      </c>
    </row>
    <row r="25" spans="1:7" ht="15.95" customHeight="1">
      <c r="A25" s="284">
        <v>2003</v>
      </c>
      <c r="B25" s="285">
        <v>2</v>
      </c>
      <c r="C25" s="285">
        <v>692</v>
      </c>
      <c r="D25" s="285">
        <v>874</v>
      </c>
      <c r="E25" s="285">
        <v>0</v>
      </c>
      <c r="F25" s="286">
        <v>1569</v>
      </c>
    </row>
    <row r="26" spans="1:7" ht="15.95" customHeight="1">
      <c r="A26" s="287">
        <v>2004</v>
      </c>
      <c r="B26" s="288">
        <v>1</v>
      </c>
      <c r="C26" s="288">
        <v>566</v>
      </c>
      <c r="D26" s="288">
        <v>973</v>
      </c>
      <c r="E26" s="288">
        <v>0</v>
      </c>
      <c r="F26" s="289">
        <v>1540</v>
      </c>
    </row>
    <row r="27" spans="1:7" ht="15.95" customHeight="1">
      <c r="A27" s="284">
        <v>2005</v>
      </c>
      <c r="B27" s="285">
        <v>0</v>
      </c>
      <c r="C27" s="285">
        <v>457</v>
      </c>
      <c r="D27" s="285">
        <v>950</v>
      </c>
      <c r="E27" s="285">
        <v>0</v>
      </c>
      <c r="F27" s="286">
        <v>1407</v>
      </c>
    </row>
    <row r="28" spans="1:7" ht="15.95" customHeight="1">
      <c r="A28" s="287">
        <v>2006</v>
      </c>
      <c r="B28" s="288">
        <v>1</v>
      </c>
      <c r="C28" s="288">
        <v>565</v>
      </c>
      <c r="D28" s="288">
        <v>958.91468025766062</v>
      </c>
      <c r="E28" s="288">
        <v>0</v>
      </c>
      <c r="F28" s="289">
        <v>1524.6508243888279</v>
      </c>
    </row>
    <row r="29" spans="1:7" ht="15.95" customHeight="1">
      <c r="A29" s="284">
        <v>2007</v>
      </c>
      <c r="B29" s="285">
        <v>0</v>
      </c>
      <c r="C29" s="285">
        <v>406</v>
      </c>
      <c r="D29" s="285">
        <v>968.50529688654046</v>
      </c>
      <c r="E29" s="285">
        <v>0</v>
      </c>
      <c r="F29" s="286">
        <v>1375</v>
      </c>
    </row>
    <row r="30" spans="1:7" ht="15.95" customHeight="1">
      <c r="A30" s="287">
        <v>2008</v>
      </c>
      <c r="B30" s="288">
        <v>0</v>
      </c>
      <c r="C30" s="288">
        <v>333</v>
      </c>
      <c r="D30" s="288">
        <v>957</v>
      </c>
      <c r="E30" s="288">
        <v>0</v>
      </c>
      <c r="F30" s="289">
        <v>1290</v>
      </c>
    </row>
    <row r="31" spans="1:7" ht="15.95" customHeight="1">
      <c r="A31" s="284">
        <v>2009</v>
      </c>
      <c r="B31" s="285">
        <v>0</v>
      </c>
      <c r="C31" s="285">
        <v>343</v>
      </c>
      <c r="D31" s="285">
        <v>569</v>
      </c>
      <c r="E31" s="285">
        <v>0</v>
      </c>
      <c r="F31" s="286">
        <v>913</v>
      </c>
    </row>
    <row r="32" spans="1:7" ht="15.95" customHeight="1">
      <c r="A32" s="290">
        <v>2010</v>
      </c>
      <c r="B32" s="291">
        <v>0</v>
      </c>
      <c r="C32" s="291">
        <v>422.5383165344436</v>
      </c>
      <c r="D32" s="291">
        <v>855.99009337071595</v>
      </c>
      <c r="E32" s="288">
        <v>0</v>
      </c>
      <c r="F32" s="481">
        <v>1280.5284099051596</v>
      </c>
      <c r="G32" s="480"/>
    </row>
    <row r="33" spans="1:6" ht="15.95" customHeight="1">
      <c r="A33" s="284">
        <v>2011</v>
      </c>
      <c r="B33" s="285">
        <v>0</v>
      </c>
      <c r="C33" s="285">
        <v>365.14159939149192</v>
      </c>
      <c r="D33" s="285">
        <v>928.15856486159748</v>
      </c>
      <c r="E33" s="285">
        <v>0</v>
      </c>
      <c r="F33" s="286">
        <v>1296.3001642530894</v>
      </c>
    </row>
    <row r="34" spans="1:6" ht="15.95" customHeight="1">
      <c r="A34" s="292"/>
      <c r="B34" s="293"/>
      <c r="C34" s="293"/>
      <c r="D34" s="293"/>
      <c r="E34" s="293"/>
      <c r="F34" s="293"/>
    </row>
    <row r="35" spans="1:6" ht="15.95" customHeight="1">
      <c r="A35" s="294" t="s">
        <v>352</v>
      </c>
      <c r="B35" s="293"/>
      <c r="C35" s="293"/>
      <c r="D35" s="293"/>
      <c r="E35" s="293"/>
      <c r="F35" s="293"/>
    </row>
    <row r="36" spans="1:6" ht="15.75">
      <c r="A36" s="292"/>
      <c r="B36" s="293"/>
      <c r="C36" s="293"/>
      <c r="D36" s="293"/>
      <c r="E36" s="293"/>
      <c r="F36" s="293"/>
    </row>
    <row r="37" spans="1:6" ht="15.75">
      <c r="A37" s="292"/>
      <c r="B37" s="293"/>
      <c r="C37" s="293"/>
      <c r="D37" s="293"/>
      <c r="E37" s="293"/>
      <c r="F37" s="293"/>
    </row>
    <row r="38" spans="1:6" ht="15.75">
      <c r="A38" s="292"/>
      <c r="B38" s="293"/>
      <c r="C38" s="293"/>
      <c r="D38" s="293"/>
      <c r="E38" s="293"/>
      <c r="F38" s="293"/>
    </row>
    <row r="39" spans="1:6" ht="15.75">
      <c r="A39" s="292"/>
      <c r="B39" s="293"/>
      <c r="C39" s="293"/>
      <c r="D39" s="293"/>
      <c r="E39" s="293"/>
      <c r="F39" s="293"/>
    </row>
    <row r="40" spans="1:6" ht="15.75">
      <c r="A40" s="292"/>
      <c r="B40" s="293"/>
      <c r="C40" s="293"/>
      <c r="D40" s="293"/>
      <c r="E40" s="293"/>
      <c r="F40" s="293"/>
    </row>
    <row r="41" spans="1:6" ht="15.75">
      <c r="A41" s="292"/>
      <c r="B41" s="293"/>
      <c r="C41" s="293"/>
      <c r="D41" s="293"/>
      <c r="E41" s="293"/>
      <c r="F41" s="293"/>
    </row>
    <row r="42" spans="1:6" ht="15.75">
      <c r="A42" s="292"/>
      <c r="B42" s="293"/>
      <c r="C42" s="293"/>
      <c r="D42" s="293"/>
      <c r="E42" s="293"/>
      <c r="F42" s="293"/>
    </row>
    <row r="43" spans="1:6" ht="15.75">
      <c r="A43" s="292"/>
      <c r="B43" s="293"/>
      <c r="C43" s="293"/>
      <c r="D43" s="293"/>
      <c r="E43" s="293"/>
      <c r="F43" s="293"/>
    </row>
    <row r="44" spans="1:6" ht="15.75">
      <c r="A44" s="292"/>
      <c r="B44" s="293"/>
      <c r="C44" s="293"/>
      <c r="D44" s="293"/>
      <c r="E44" s="293"/>
      <c r="F44" s="293"/>
    </row>
    <row r="45" spans="1:6" ht="15.75">
      <c r="A45" s="292"/>
      <c r="B45" s="293"/>
      <c r="C45" s="293"/>
      <c r="D45" s="293"/>
      <c r="E45" s="293"/>
      <c r="F45" s="293"/>
    </row>
    <row r="46" spans="1:6" ht="15.75">
      <c r="A46" s="292"/>
      <c r="B46" s="293"/>
      <c r="C46" s="293"/>
      <c r="D46" s="293"/>
      <c r="E46" s="293"/>
      <c r="F46" s="293"/>
    </row>
    <row r="47" spans="1:6" ht="15.75">
      <c r="A47" s="292"/>
      <c r="B47" s="293"/>
      <c r="C47" s="293"/>
      <c r="D47" s="293"/>
      <c r="E47" s="293"/>
      <c r="F47" s="293"/>
    </row>
    <row r="48" spans="1:6" ht="15.75">
      <c r="A48" s="292"/>
      <c r="B48" s="293"/>
      <c r="C48" s="293"/>
      <c r="D48" s="293"/>
      <c r="E48" s="293"/>
      <c r="F48" s="293"/>
    </row>
    <row r="49" spans="1:6" ht="15.75">
      <c r="A49" s="292"/>
      <c r="B49" s="293"/>
      <c r="C49" s="293"/>
      <c r="D49" s="293"/>
      <c r="E49" s="293"/>
      <c r="F49" s="293"/>
    </row>
    <row r="50" spans="1:6" ht="15.75">
      <c r="A50" s="292"/>
      <c r="B50" s="293"/>
      <c r="C50" s="293"/>
      <c r="D50" s="293"/>
      <c r="E50" s="293"/>
      <c r="F50" s="293"/>
    </row>
    <row r="51" spans="1:6" ht="15.75">
      <c r="A51" s="292"/>
      <c r="B51" s="293"/>
      <c r="C51" s="293"/>
      <c r="D51" s="293"/>
      <c r="E51" s="293"/>
      <c r="F51" s="293"/>
    </row>
    <row r="52" spans="1:6" ht="15.75">
      <c r="A52" s="292"/>
      <c r="B52" s="293"/>
      <c r="C52" s="293"/>
      <c r="D52" s="293"/>
      <c r="E52" s="293"/>
      <c r="F52" s="293"/>
    </row>
    <row r="53" spans="1:6" ht="15.75">
      <c r="A53" s="292"/>
      <c r="B53" s="293"/>
      <c r="C53" s="293"/>
      <c r="D53" s="293"/>
      <c r="E53" s="293"/>
      <c r="F53" s="293"/>
    </row>
    <row r="54" spans="1:6" ht="15.75">
      <c r="A54" s="292"/>
      <c r="B54" s="293"/>
      <c r="C54" s="293"/>
      <c r="D54" s="293"/>
      <c r="E54" s="293"/>
      <c r="F54" s="293"/>
    </row>
    <row r="55" spans="1:6" ht="15.75">
      <c r="A55" s="292"/>
      <c r="B55" s="293"/>
      <c r="C55" s="293"/>
      <c r="D55" s="293"/>
      <c r="E55" s="293"/>
      <c r="F55" s="293"/>
    </row>
    <row r="56" spans="1:6" ht="15.75">
      <c r="A56" s="292"/>
      <c r="B56" s="293"/>
      <c r="C56" s="293"/>
      <c r="D56" s="293"/>
      <c r="E56" s="293"/>
      <c r="F56" s="293"/>
    </row>
    <row r="57" spans="1:6" ht="15.75">
      <c r="A57" s="292"/>
      <c r="B57" s="293"/>
      <c r="C57" s="293"/>
      <c r="D57" s="293"/>
      <c r="E57" s="293"/>
      <c r="F57" s="293"/>
    </row>
    <row r="58" spans="1:6" ht="15.75">
      <c r="A58" s="292"/>
      <c r="B58" s="293"/>
      <c r="C58" s="293"/>
      <c r="D58" s="293"/>
      <c r="E58" s="293"/>
      <c r="F58" s="293"/>
    </row>
    <row r="59" spans="1:6" ht="15.75">
      <c r="A59" s="292"/>
      <c r="B59" s="293"/>
      <c r="C59" s="293"/>
      <c r="D59" s="293"/>
      <c r="E59" s="293"/>
      <c r="F59" s="293"/>
    </row>
    <row r="60" spans="1:6" ht="15.75">
      <c r="A60" s="292"/>
      <c r="B60" s="293"/>
      <c r="C60" s="293"/>
      <c r="D60" s="293"/>
      <c r="E60" s="293"/>
      <c r="F60" s="293"/>
    </row>
    <row r="61" spans="1:6" ht="15.75">
      <c r="A61" s="292"/>
      <c r="B61" s="293"/>
      <c r="C61" s="293"/>
      <c r="D61" s="293"/>
      <c r="E61" s="293"/>
      <c r="F61" s="293"/>
    </row>
    <row r="62" spans="1:6" ht="15.75">
      <c r="A62" s="292"/>
      <c r="B62" s="293"/>
      <c r="C62" s="293"/>
      <c r="D62" s="293"/>
      <c r="E62" s="293"/>
      <c r="F62" s="293"/>
    </row>
    <row r="63" spans="1:6" ht="15.75">
      <c r="A63" s="292"/>
      <c r="B63" s="293"/>
      <c r="C63" s="293"/>
      <c r="D63" s="293"/>
      <c r="E63" s="293"/>
      <c r="F63" s="293"/>
    </row>
    <row r="64" spans="1:6" ht="15.75">
      <c r="A64" s="292"/>
      <c r="B64" s="293"/>
      <c r="C64" s="293"/>
      <c r="D64" s="293"/>
      <c r="E64" s="293"/>
      <c r="F64" s="293"/>
    </row>
    <row r="65" spans="1:6" ht="15.75">
      <c r="A65" s="292"/>
      <c r="B65" s="293"/>
      <c r="C65" s="293"/>
      <c r="D65" s="293"/>
      <c r="E65" s="293"/>
      <c r="F65" s="293"/>
    </row>
    <row r="66" spans="1:6" ht="15.75">
      <c r="A66" s="292"/>
      <c r="B66" s="293"/>
      <c r="C66" s="293"/>
      <c r="D66" s="293"/>
      <c r="E66" s="293"/>
      <c r="F66" s="293"/>
    </row>
    <row r="67" spans="1:6" ht="15.75">
      <c r="A67" s="292"/>
      <c r="B67" s="293"/>
      <c r="C67" s="293"/>
      <c r="D67" s="293"/>
      <c r="E67" s="293"/>
      <c r="F67" s="293"/>
    </row>
    <row r="68" spans="1:6" ht="15.75">
      <c r="A68" s="292"/>
      <c r="B68" s="293"/>
      <c r="C68" s="293"/>
      <c r="D68" s="293"/>
      <c r="E68" s="293"/>
      <c r="F68" s="293"/>
    </row>
    <row r="69" spans="1:6" ht="15.75">
      <c r="A69" s="292"/>
      <c r="B69" s="293"/>
      <c r="C69" s="293"/>
      <c r="D69" s="293"/>
      <c r="E69" s="293"/>
      <c r="F69" s="293"/>
    </row>
    <row r="70" spans="1:6" ht="15.75">
      <c r="A70" s="292"/>
      <c r="B70" s="293"/>
      <c r="C70" s="293"/>
      <c r="D70" s="293"/>
      <c r="E70" s="293"/>
      <c r="F70" s="293"/>
    </row>
    <row r="71" spans="1:6" ht="15.75">
      <c r="A71" s="292"/>
      <c r="B71" s="293"/>
      <c r="C71" s="293"/>
      <c r="D71" s="293"/>
      <c r="E71" s="293"/>
      <c r="F71" s="293"/>
    </row>
    <row r="72" spans="1:6" ht="15.75">
      <c r="A72" s="292"/>
      <c r="B72" s="293"/>
      <c r="C72" s="293"/>
      <c r="D72" s="293"/>
      <c r="E72" s="293"/>
      <c r="F72" s="293"/>
    </row>
    <row r="73" spans="1:6" ht="15.75">
      <c r="A73" s="292"/>
      <c r="B73" s="293"/>
      <c r="C73" s="293"/>
      <c r="D73" s="293"/>
      <c r="E73" s="293"/>
      <c r="F73" s="293"/>
    </row>
    <row r="74" spans="1:6" ht="15.75">
      <c r="A74" s="292"/>
      <c r="B74" s="293"/>
      <c r="C74" s="293"/>
      <c r="D74" s="293"/>
      <c r="E74" s="293"/>
      <c r="F74" s="293"/>
    </row>
    <row r="75" spans="1:6" ht="15.75">
      <c r="A75" s="292"/>
      <c r="B75" s="293"/>
      <c r="C75" s="293"/>
      <c r="D75" s="293"/>
      <c r="E75" s="293"/>
      <c r="F75" s="293"/>
    </row>
    <row r="76" spans="1:6" ht="15.75">
      <c r="A76" s="292"/>
      <c r="B76" s="293"/>
      <c r="C76" s="293"/>
      <c r="D76" s="293"/>
      <c r="E76" s="293"/>
      <c r="F76" s="293"/>
    </row>
    <row r="77" spans="1:6" ht="15.75">
      <c r="A77" s="292"/>
      <c r="B77" s="293"/>
      <c r="C77" s="293"/>
      <c r="D77" s="293"/>
      <c r="E77" s="293"/>
      <c r="F77" s="293"/>
    </row>
    <row r="78" spans="1:6" ht="15.75">
      <c r="A78" s="292"/>
      <c r="B78" s="293"/>
      <c r="C78" s="293"/>
      <c r="D78" s="293"/>
      <c r="E78" s="293"/>
      <c r="F78" s="293"/>
    </row>
    <row r="79" spans="1:6" ht="15.75">
      <c r="A79" s="292"/>
      <c r="B79" s="293"/>
      <c r="C79" s="293"/>
      <c r="D79" s="293"/>
      <c r="E79" s="293"/>
      <c r="F79" s="293"/>
    </row>
    <row r="80" spans="1:6" ht="15.75">
      <c r="A80" s="292"/>
      <c r="B80" s="293"/>
      <c r="C80" s="293"/>
      <c r="D80" s="293"/>
      <c r="E80" s="293"/>
      <c r="F80" s="293"/>
    </row>
    <row r="81" spans="1:6" ht="15.75">
      <c r="A81" s="292"/>
      <c r="B81" s="293"/>
      <c r="C81" s="293"/>
      <c r="D81" s="293"/>
      <c r="E81" s="293"/>
      <c r="F81" s="293"/>
    </row>
    <row r="82" spans="1:6" ht="15.75">
      <c r="A82" s="292"/>
      <c r="B82" s="293"/>
      <c r="C82" s="293"/>
      <c r="D82" s="293"/>
      <c r="E82" s="293"/>
      <c r="F82" s="293"/>
    </row>
    <row r="83" spans="1:6" ht="15.75">
      <c r="A83" s="292"/>
      <c r="B83" s="293"/>
      <c r="C83" s="293"/>
      <c r="D83" s="293"/>
      <c r="E83" s="293"/>
      <c r="F83" s="293"/>
    </row>
    <row r="84" spans="1:6" ht="15.75">
      <c r="A84" s="292"/>
      <c r="B84" s="293"/>
      <c r="C84" s="293"/>
      <c r="D84" s="293"/>
      <c r="E84" s="293"/>
      <c r="F84" s="293"/>
    </row>
    <row r="85" spans="1:6" ht="15.75">
      <c r="A85" s="292"/>
      <c r="B85" s="293"/>
      <c r="C85" s="293"/>
      <c r="D85" s="293"/>
      <c r="E85" s="293"/>
      <c r="F85" s="293"/>
    </row>
    <row r="86" spans="1:6" ht="15.75">
      <c r="A86" s="292"/>
      <c r="B86" s="293"/>
      <c r="C86" s="293"/>
      <c r="D86" s="293"/>
      <c r="E86" s="293"/>
      <c r="F86" s="293"/>
    </row>
    <row r="87" spans="1:6" ht="15.75">
      <c r="A87" s="292"/>
      <c r="B87" s="293"/>
      <c r="C87" s="293"/>
      <c r="D87" s="293"/>
      <c r="E87" s="293"/>
      <c r="F87" s="293"/>
    </row>
    <row r="88" spans="1:6" ht="15.75">
      <c r="A88" s="292"/>
      <c r="B88" s="293"/>
      <c r="C88" s="293"/>
      <c r="D88" s="293"/>
      <c r="E88" s="293"/>
      <c r="F88" s="293"/>
    </row>
    <row r="89" spans="1:6" ht="15.75">
      <c r="A89" s="292"/>
      <c r="B89" s="293"/>
      <c r="C89" s="293"/>
      <c r="D89" s="293"/>
      <c r="E89" s="293"/>
      <c r="F89" s="293"/>
    </row>
    <row r="90" spans="1:6" ht="15.75">
      <c r="A90" s="292"/>
      <c r="B90" s="293"/>
      <c r="C90" s="293"/>
      <c r="D90" s="293"/>
      <c r="E90" s="293"/>
      <c r="F90" s="293"/>
    </row>
    <row r="91" spans="1:6" ht="15.75">
      <c r="A91" s="292"/>
      <c r="B91" s="293"/>
      <c r="C91" s="293"/>
      <c r="D91" s="293"/>
      <c r="E91" s="293"/>
      <c r="F91" s="293"/>
    </row>
    <row r="92" spans="1:6" ht="15.75">
      <c r="A92" s="292"/>
      <c r="B92" s="293"/>
      <c r="C92" s="293"/>
      <c r="D92" s="293"/>
      <c r="E92" s="293"/>
      <c r="F92" s="293"/>
    </row>
    <row r="93" spans="1:6" ht="15.75">
      <c r="A93" s="292"/>
      <c r="B93" s="293"/>
      <c r="C93" s="293"/>
      <c r="D93" s="293"/>
      <c r="E93" s="293"/>
      <c r="F93" s="293"/>
    </row>
    <row r="94" spans="1:6" ht="15.75">
      <c r="A94" s="292"/>
      <c r="B94" s="293"/>
      <c r="C94" s="293"/>
      <c r="D94" s="293"/>
      <c r="E94" s="293"/>
      <c r="F94" s="293"/>
    </row>
    <row r="95" spans="1:6" ht="15.75">
      <c r="A95" s="292"/>
      <c r="B95" s="293"/>
      <c r="C95" s="293"/>
      <c r="D95" s="293"/>
      <c r="E95" s="293"/>
      <c r="F95" s="293"/>
    </row>
    <row r="96" spans="1:6" ht="15.75">
      <c r="A96" s="292"/>
      <c r="B96" s="293"/>
      <c r="C96" s="293"/>
      <c r="D96" s="293"/>
      <c r="E96" s="293"/>
      <c r="F96" s="293"/>
    </row>
    <row r="97" spans="1:6" ht="15.75">
      <c r="A97" s="292"/>
      <c r="B97" s="293"/>
      <c r="C97" s="293"/>
      <c r="D97" s="293"/>
      <c r="E97" s="293"/>
      <c r="F97" s="293"/>
    </row>
    <row r="98" spans="1:6" ht="15.75">
      <c r="A98" s="292"/>
      <c r="B98" s="293"/>
      <c r="C98" s="293"/>
      <c r="D98" s="293"/>
      <c r="E98" s="293"/>
      <c r="F98" s="293"/>
    </row>
    <row r="99" spans="1:6" ht="15.75">
      <c r="A99" s="292"/>
      <c r="B99" s="293"/>
      <c r="C99" s="293"/>
      <c r="D99" s="293"/>
      <c r="E99" s="293"/>
      <c r="F99" s="293"/>
    </row>
    <row r="100" spans="1:6" ht="15.75">
      <c r="A100" s="292"/>
      <c r="B100" s="293"/>
      <c r="C100" s="293"/>
      <c r="D100" s="293"/>
      <c r="E100" s="293"/>
      <c r="F100" s="293"/>
    </row>
    <row r="101" spans="1:6" ht="15.75">
      <c r="A101" s="292"/>
      <c r="B101" s="293"/>
      <c r="C101" s="293"/>
      <c r="D101" s="293"/>
      <c r="E101" s="293"/>
      <c r="F101" s="293"/>
    </row>
    <row r="102" spans="1:6" ht="15.75">
      <c r="A102" s="292"/>
      <c r="B102" s="293"/>
      <c r="C102" s="293"/>
      <c r="D102" s="293"/>
      <c r="E102" s="293"/>
      <c r="F102" s="293"/>
    </row>
    <row r="103" spans="1:6" ht="15.75">
      <c r="A103" s="292"/>
      <c r="B103" s="293"/>
      <c r="C103" s="293"/>
      <c r="D103" s="293"/>
      <c r="E103" s="293"/>
      <c r="F103" s="293"/>
    </row>
    <row r="104" spans="1:6" ht="15.75">
      <c r="A104" s="292"/>
      <c r="B104" s="293"/>
      <c r="C104" s="293"/>
      <c r="D104" s="293"/>
      <c r="E104" s="293"/>
      <c r="F104" s="293"/>
    </row>
    <row r="105" spans="1:6" ht="15.75">
      <c r="A105" s="292"/>
      <c r="B105" s="293"/>
      <c r="C105" s="293"/>
      <c r="D105" s="293"/>
      <c r="E105" s="293"/>
      <c r="F105" s="293"/>
    </row>
    <row r="106" spans="1:6" ht="15.75">
      <c r="A106" s="292"/>
      <c r="B106" s="293"/>
      <c r="C106" s="293"/>
      <c r="D106" s="293"/>
      <c r="E106" s="293"/>
      <c r="F106" s="293"/>
    </row>
    <row r="107" spans="1:6" ht="15.75">
      <c r="A107" s="292"/>
      <c r="B107" s="293"/>
      <c r="C107" s="293"/>
      <c r="D107" s="293"/>
      <c r="E107" s="293"/>
      <c r="F107" s="293"/>
    </row>
    <row r="108" spans="1:6" ht="15.75">
      <c r="A108" s="292"/>
      <c r="B108" s="293"/>
      <c r="C108" s="293"/>
      <c r="D108" s="293"/>
      <c r="E108" s="293"/>
      <c r="F108" s="293"/>
    </row>
    <row r="109" spans="1:6" ht="15.75">
      <c r="A109" s="292"/>
      <c r="B109" s="293"/>
      <c r="C109" s="293"/>
      <c r="D109" s="293"/>
      <c r="E109" s="293"/>
      <c r="F109" s="293"/>
    </row>
    <row r="110" spans="1:6" ht="15.75">
      <c r="A110" s="292"/>
      <c r="B110" s="293"/>
      <c r="C110" s="293"/>
      <c r="D110" s="293"/>
      <c r="E110" s="293"/>
      <c r="F110" s="293"/>
    </row>
    <row r="111" spans="1:6" ht="15.75">
      <c r="A111" s="292"/>
      <c r="B111" s="293"/>
      <c r="C111" s="293"/>
      <c r="D111" s="293"/>
      <c r="E111" s="293"/>
      <c r="F111" s="293"/>
    </row>
    <row r="112" spans="1:6" ht="15.75">
      <c r="A112" s="292"/>
      <c r="B112" s="293"/>
      <c r="C112" s="293"/>
      <c r="D112" s="293"/>
      <c r="E112" s="293"/>
      <c r="F112" s="293"/>
    </row>
    <row r="113" spans="1:6" ht="15.75">
      <c r="A113" s="292"/>
      <c r="B113" s="293"/>
      <c r="C113" s="293"/>
      <c r="D113" s="293"/>
      <c r="E113" s="293"/>
      <c r="F113" s="293"/>
    </row>
    <row r="114" spans="1:6" ht="15.75">
      <c r="A114" s="292"/>
      <c r="B114" s="293"/>
      <c r="C114" s="293"/>
      <c r="D114" s="293"/>
      <c r="E114" s="293"/>
      <c r="F114" s="293"/>
    </row>
    <row r="115" spans="1:6" ht="15.75">
      <c r="A115" s="292"/>
      <c r="B115" s="293"/>
      <c r="C115" s="293"/>
      <c r="D115" s="293"/>
      <c r="E115" s="293"/>
      <c r="F115" s="293"/>
    </row>
    <row r="116" spans="1:6" ht="15.75">
      <c r="A116" s="292"/>
      <c r="B116" s="293"/>
      <c r="C116" s="293"/>
      <c r="D116" s="293"/>
      <c r="E116" s="293"/>
      <c r="F116" s="293"/>
    </row>
    <row r="117" spans="1:6" ht="15.75">
      <c r="A117" s="292"/>
      <c r="B117" s="293"/>
      <c r="C117" s="293"/>
      <c r="D117" s="293"/>
      <c r="E117" s="293"/>
      <c r="F117" s="293"/>
    </row>
    <row r="118" spans="1:6" ht="15.75">
      <c r="A118" s="292"/>
      <c r="B118" s="293"/>
      <c r="C118" s="293"/>
      <c r="D118" s="293"/>
      <c r="E118" s="293"/>
      <c r="F118" s="293"/>
    </row>
    <row r="119" spans="1:6" ht="15.75">
      <c r="A119" s="292"/>
      <c r="B119" s="293"/>
      <c r="C119" s="293"/>
      <c r="D119" s="293"/>
      <c r="E119" s="293"/>
      <c r="F119" s="293"/>
    </row>
    <row r="120" spans="1:6" ht="15.75">
      <c r="A120" s="292"/>
      <c r="B120" s="293"/>
      <c r="C120" s="293"/>
      <c r="D120" s="293"/>
      <c r="E120" s="293"/>
      <c r="F120" s="293"/>
    </row>
    <row r="121" spans="1:6" ht="15.75">
      <c r="A121" s="292"/>
      <c r="B121" s="293"/>
      <c r="C121" s="293"/>
      <c r="D121" s="293"/>
      <c r="E121" s="293"/>
      <c r="F121" s="293"/>
    </row>
    <row r="122" spans="1:6" ht="15.75">
      <c r="A122" s="292"/>
      <c r="B122" s="293"/>
      <c r="C122" s="293"/>
      <c r="D122" s="293"/>
      <c r="E122" s="293"/>
      <c r="F122" s="293"/>
    </row>
    <row r="123" spans="1:6" ht="15.75">
      <c r="A123" s="292"/>
      <c r="B123" s="293"/>
      <c r="C123" s="293"/>
      <c r="D123" s="293"/>
      <c r="E123" s="293"/>
      <c r="F123" s="293"/>
    </row>
    <row r="124" spans="1:6" ht="15.75">
      <c r="A124" s="292"/>
      <c r="B124" s="293"/>
      <c r="C124" s="293"/>
      <c r="D124" s="293"/>
      <c r="E124" s="293"/>
      <c r="F124" s="293"/>
    </row>
    <row r="125" spans="1:6" ht="15.75">
      <c r="A125" s="292"/>
      <c r="B125" s="293"/>
      <c r="C125" s="293"/>
      <c r="D125" s="293"/>
      <c r="E125" s="293"/>
      <c r="F125" s="293"/>
    </row>
    <row r="126" spans="1:6" ht="15.75">
      <c r="A126" s="292"/>
      <c r="B126" s="293"/>
      <c r="C126" s="293"/>
      <c r="D126" s="293"/>
      <c r="E126" s="293"/>
      <c r="F126" s="293"/>
    </row>
    <row r="127" spans="1:6" ht="15.75">
      <c r="A127" s="292"/>
      <c r="B127" s="293"/>
      <c r="C127" s="293"/>
      <c r="D127" s="293"/>
      <c r="E127" s="293"/>
      <c r="F127" s="293"/>
    </row>
    <row r="128" spans="1:6" ht="15.75">
      <c r="A128" s="292"/>
      <c r="B128" s="293"/>
      <c r="C128" s="293"/>
      <c r="D128" s="293"/>
      <c r="E128" s="293"/>
      <c r="F128" s="293"/>
    </row>
    <row r="129" spans="1:6" ht="15.75">
      <c r="A129" s="292"/>
      <c r="B129" s="293"/>
      <c r="C129" s="293"/>
      <c r="D129" s="293"/>
      <c r="E129" s="293"/>
      <c r="F129" s="293"/>
    </row>
    <row r="130" spans="1:6" ht="15.75">
      <c r="A130" s="292"/>
      <c r="B130" s="293"/>
      <c r="C130" s="293"/>
      <c r="D130" s="293"/>
      <c r="E130" s="293"/>
      <c r="F130" s="293"/>
    </row>
    <row r="131" spans="1:6" ht="15.75">
      <c r="A131" s="292"/>
      <c r="B131" s="293"/>
      <c r="C131" s="293"/>
      <c r="D131" s="293"/>
      <c r="E131" s="293"/>
      <c r="F131" s="293"/>
    </row>
    <row r="132" spans="1:6" ht="15.75">
      <c r="A132" s="292"/>
      <c r="B132" s="293"/>
      <c r="C132" s="293"/>
      <c r="D132" s="293"/>
      <c r="E132" s="293"/>
      <c r="F132" s="293"/>
    </row>
    <row r="133" spans="1:6" ht="15.75">
      <c r="A133" s="292"/>
      <c r="B133" s="293"/>
      <c r="C133" s="293"/>
      <c r="D133" s="293"/>
      <c r="E133" s="293"/>
      <c r="F133" s="293"/>
    </row>
    <row r="134" spans="1:6" ht="15.75">
      <c r="A134" s="292"/>
      <c r="B134" s="293"/>
      <c r="C134" s="293"/>
      <c r="D134" s="293"/>
      <c r="E134" s="293"/>
      <c r="F134" s="293"/>
    </row>
    <row r="135" spans="1:6" ht="15.75">
      <c r="A135" s="292"/>
      <c r="B135" s="293"/>
      <c r="C135" s="293"/>
      <c r="D135" s="293"/>
      <c r="E135" s="293"/>
      <c r="F135" s="293"/>
    </row>
    <row r="136" spans="1:6" ht="15.75">
      <c r="A136" s="292"/>
      <c r="B136" s="293"/>
      <c r="C136" s="293"/>
      <c r="D136" s="293"/>
      <c r="E136" s="293"/>
      <c r="F136" s="293"/>
    </row>
    <row r="137" spans="1:6" ht="15.75">
      <c r="A137" s="292"/>
      <c r="B137" s="293"/>
      <c r="C137" s="293"/>
      <c r="D137" s="293"/>
      <c r="E137" s="293"/>
      <c r="F137" s="293"/>
    </row>
    <row r="138" spans="1:6" ht="15.75">
      <c r="A138" s="292"/>
      <c r="B138" s="293"/>
      <c r="C138" s="293"/>
      <c r="D138" s="293"/>
      <c r="E138" s="293"/>
      <c r="F138" s="293"/>
    </row>
    <row r="139" spans="1:6" ht="15.75">
      <c r="A139" s="292"/>
      <c r="B139" s="293"/>
      <c r="C139" s="293"/>
      <c r="D139" s="293"/>
      <c r="E139" s="293"/>
      <c r="F139" s="293"/>
    </row>
    <row r="140" spans="1:6" ht="15.75">
      <c r="A140" s="292"/>
      <c r="B140" s="293"/>
      <c r="C140" s="293"/>
      <c r="D140" s="293"/>
      <c r="E140" s="293"/>
      <c r="F140" s="293"/>
    </row>
    <row r="141" spans="1:6" ht="15.75">
      <c r="A141" s="292"/>
      <c r="B141" s="293"/>
      <c r="C141" s="293"/>
      <c r="D141" s="293"/>
      <c r="E141" s="293"/>
      <c r="F141" s="293"/>
    </row>
    <row r="142" spans="1:6" ht="15.75">
      <c r="A142" s="292"/>
      <c r="B142" s="293"/>
      <c r="C142" s="293"/>
      <c r="D142" s="293"/>
      <c r="E142" s="293"/>
      <c r="F142" s="293"/>
    </row>
    <row r="143" spans="1:6" ht="15.75">
      <c r="A143" s="292"/>
      <c r="B143" s="293"/>
      <c r="C143" s="293"/>
      <c r="D143" s="293"/>
      <c r="E143" s="293"/>
      <c r="F143" s="293"/>
    </row>
    <row r="144" spans="1:6" ht="15.75">
      <c r="A144" s="292"/>
      <c r="B144" s="293"/>
      <c r="C144" s="293"/>
      <c r="D144" s="293"/>
      <c r="E144" s="293"/>
      <c r="F144" s="293"/>
    </row>
    <row r="145" spans="1:6" ht="15.75">
      <c r="A145" s="292"/>
      <c r="B145" s="293"/>
      <c r="C145" s="293"/>
      <c r="D145" s="293"/>
      <c r="E145" s="293"/>
      <c r="F145" s="293"/>
    </row>
    <row r="146" spans="1:6" ht="15.75">
      <c r="A146" s="292"/>
      <c r="B146" s="293"/>
      <c r="C146" s="293"/>
      <c r="D146" s="293"/>
      <c r="E146" s="293"/>
      <c r="F146" s="293"/>
    </row>
    <row r="147" spans="1:6" ht="15.75">
      <c r="A147" s="292"/>
      <c r="B147" s="293"/>
      <c r="C147" s="293"/>
      <c r="D147" s="293"/>
      <c r="E147" s="293"/>
      <c r="F147" s="293"/>
    </row>
    <row r="148" spans="1:6" ht="15.75">
      <c r="A148" s="292"/>
      <c r="B148" s="293"/>
      <c r="C148" s="293"/>
      <c r="D148" s="293"/>
      <c r="E148" s="293"/>
      <c r="F148" s="293"/>
    </row>
    <row r="149" spans="1:6" ht="15.75">
      <c r="A149" s="292"/>
      <c r="B149" s="293"/>
      <c r="C149" s="293"/>
      <c r="D149" s="293"/>
      <c r="E149" s="293"/>
      <c r="F149" s="293"/>
    </row>
    <row r="150" spans="1:6" ht="15.75">
      <c r="A150" s="292"/>
      <c r="B150" s="293"/>
      <c r="C150" s="293"/>
      <c r="D150" s="293"/>
      <c r="E150" s="293"/>
      <c r="F150" s="293"/>
    </row>
    <row r="151" spans="1:6" ht="15.75">
      <c r="A151" s="292"/>
      <c r="B151" s="293"/>
      <c r="C151" s="293"/>
      <c r="D151" s="293"/>
      <c r="E151" s="293"/>
      <c r="F151" s="293"/>
    </row>
    <row r="152" spans="1:6" ht="15.75">
      <c r="A152" s="292"/>
      <c r="B152" s="293"/>
      <c r="C152" s="293"/>
      <c r="D152" s="293"/>
      <c r="E152" s="293"/>
      <c r="F152" s="293"/>
    </row>
    <row r="153" spans="1:6" ht="15.75">
      <c r="A153" s="292"/>
      <c r="B153" s="293"/>
      <c r="C153" s="293"/>
      <c r="D153" s="293"/>
      <c r="E153" s="293"/>
      <c r="F153" s="293"/>
    </row>
    <row r="154" spans="1:6" ht="15.75">
      <c r="A154" s="292"/>
      <c r="B154" s="293"/>
      <c r="C154" s="293"/>
      <c r="D154" s="293"/>
      <c r="E154" s="293"/>
      <c r="F154" s="293"/>
    </row>
    <row r="155" spans="1:6" ht="15.75">
      <c r="A155" s="292"/>
      <c r="B155" s="293"/>
      <c r="C155" s="293"/>
      <c r="D155" s="293"/>
      <c r="E155" s="293"/>
      <c r="F155" s="293"/>
    </row>
    <row r="156" spans="1:6" ht="15.75">
      <c r="A156" s="292"/>
      <c r="B156" s="293"/>
      <c r="C156" s="293"/>
      <c r="D156" s="293"/>
      <c r="E156" s="293"/>
      <c r="F156" s="293"/>
    </row>
    <row r="157" spans="1:6" ht="15.75">
      <c r="A157" s="292"/>
      <c r="B157" s="293"/>
      <c r="C157" s="293"/>
      <c r="D157" s="293"/>
      <c r="E157" s="293"/>
      <c r="F157" s="293"/>
    </row>
    <row r="158" spans="1:6" ht="15.75">
      <c r="A158" s="292"/>
      <c r="B158" s="293"/>
      <c r="C158" s="293"/>
      <c r="D158" s="293"/>
      <c r="E158" s="293"/>
      <c r="F158" s="293"/>
    </row>
    <row r="159" spans="1:6" ht="15.75">
      <c r="A159" s="292"/>
      <c r="B159" s="293"/>
      <c r="C159" s="293"/>
      <c r="D159" s="293"/>
      <c r="E159" s="293"/>
      <c r="F159" s="293"/>
    </row>
    <row r="160" spans="1:6" ht="15.75">
      <c r="A160" s="292"/>
      <c r="B160" s="293"/>
      <c r="C160" s="293"/>
      <c r="D160" s="293"/>
      <c r="E160" s="293"/>
      <c r="F160" s="293"/>
    </row>
    <row r="161" spans="1:6" ht="15.75">
      <c r="A161" s="292"/>
      <c r="B161" s="293"/>
      <c r="C161" s="293"/>
      <c r="D161" s="293"/>
      <c r="E161" s="293"/>
      <c r="F161" s="293"/>
    </row>
    <row r="162" spans="1:6" ht="15.75">
      <c r="A162" s="292"/>
      <c r="B162" s="293"/>
      <c r="C162" s="293"/>
      <c r="D162" s="293"/>
      <c r="E162" s="293"/>
      <c r="F162" s="293"/>
    </row>
    <row r="163" spans="1:6" ht="15.75">
      <c r="A163" s="292"/>
      <c r="B163" s="293"/>
      <c r="C163" s="293"/>
      <c r="D163" s="293"/>
      <c r="E163" s="293"/>
      <c r="F163" s="293"/>
    </row>
    <row r="164" spans="1:6" ht="15.75">
      <c r="A164" s="292"/>
      <c r="B164" s="293"/>
      <c r="C164" s="293"/>
      <c r="D164" s="293"/>
      <c r="E164" s="293"/>
      <c r="F164" s="293"/>
    </row>
    <row r="165" spans="1:6" ht="15.75">
      <c r="A165" s="292"/>
      <c r="B165" s="293"/>
      <c r="C165" s="293"/>
      <c r="D165" s="293"/>
      <c r="E165" s="293"/>
      <c r="F165" s="293"/>
    </row>
    <row r="166" spans="1:6" ht="15.75">
      <c r="A166" s="292"/>
      <c r="B166" s="293"/>
      <c r="C166" s="293"/>
      <c r="D166" s="293"/>
      <c r="E166" s="293"/>
      <c r="F166" s="293"/>
    </row>
    <row r="167" spans="1:6" ht="15.75">
      <c r="A167" s="292"/>
      <c r="B167" s="293"/>
      <c r="C167" s="293"/>
      <c r="D167" s="293"/>
      <c r="E167" s="293"/>
      <c r="F167" s="293"/>
    </row>
    <row r="168" spans="1:6" ht="15.75">
      <c r="A168" s="292"/>
      <c r="B168" s="293"/>
      <c r="C168" s="293"/>
      <c r="D168" s="293"/>
      <c r="E168" s="293"/>
      <c r="F168" s="293"/>
    </row>
    <row r="169" spans="1:6" ht="15.75">
      <c r="A169" s="292"/>
      <c r="B169" s="293"/>
      <c r="C169" s="293"/>
      <c r="D169" s="293"/>
      <c r="E169" s="293"/>
      <c r="F169" s="293"/>
    </row>
    <row r="170" spans="1:6" ht="15.75">
      <c r="A170" s="292"/>
      <c r="B170" s="293"/>
      <c r="C170" s="293"/>
      <c r="D170" s="293"/>
      <c r="E170" s="293"/>
      <c r="F170" s="293"/>
    </row>
    <row r="171" spans="1:6" ht="15.75">
      <c r="A171" s="292"/>
      <c r="B171" s="293"/>
      <c r="C171" s="293"/>
      <c r="D171" s="293"/>
      <c r="E171" s="293"/>
      <c r="F171" s="293"/>
    </row>
    <row r="172" spans="1:6" ht="15.75">
      <c r="A172" s="292"/>
      <c r="B172" s="293"/>
      <c r="C172" s="293"/>
      <c r="D172" s="293"/>
      <c r="E172" s="293"/>
      <c r="F172" s="293"/>
    </row>
    <row r="173" spans="1:6" ht="15.75">
      <c r="A173" s="292"/>
      <c r="B173" s="293"/>
      <c r="C173" s="293"/>
      <c r="D173" s="293"/>
      <c r="E173" s="293"/>
      <c r="F173" s="293"/>
    </row>
    <row r="174" spans="1:6" ht="15.75">
      <c r="A174" s="292"/>
      <c r="B174" s="293"/>
      <c r="C174" s="293"/>
      <c r="D174" s="293"/>
      <c r="E174" s="293"/>
      <c r="F174" s="293"/>
    </row>
    <row r="175" spans="1:6" ht="15.75">
      <c r="A175" s="292"/>
      <c r="B175" s="293"/>
      <c r="C175" s="293"/>
      <c r="D175" s="293"/>
      <c r="E175" s="293"/>
      <c r="F175" s="293"/>
    </row>
    <row r="176" spans="1:6" ht="15.75">
      <c r="A176" s="292"/>
      <c r="B176" s="293"/>
      <c r="C176" s="293"/>
      <c r="D176" s="293"/>
      <c r="E176" s="293"/>
      <c r="F176" s="293"/>
    </row>
    <row r="177" spans="1:6" ht="15.75">
      <c r="A177" s="292"/>
      <c r="B177" s="293"/>
      <c r="C177" s="293"/>
      <c r="D177" s="293"/>
      <c r="E177" s="293"/>
      <c r="F177" s="293"/>
    </row>
    <row r="178" spans="1:6" ht="15.75">
      <c r="A178" s="292"/>
      <c r="B178" s="293"/>
      <c r="C178" s="293"/>
      <c r="D178" s="293"/>
      <c r="E178" s="293"/>
      <c r="F178" s="293"/>
    </row>
    <row r="179" spans="1:6" ht="15.75">
      <c r="A179" s="292"/>
      <c r="B179" s="293"/>
      <c r="C179" s="293"/>
      <c r="D179" s="293"/>
      <c r="E179" s="293"/>
      <c r="F179" s="293"/>
    </row>
    <row r="180" spans="1:6" ht="15.75">
      <c r="A180" s="292"/>
      <c r="B180" s="293"/>
      <c r="C180" s="293"/>
      <c r="D180" s="293"/>
      <c r="E180" s="293"/>
      <c r="F180" s="293"/>
    </row>
    <row r="181" spans="1:6" ht="15.75">
      <c r="A181" s="292"/>
      <c r="B181" s="293"/>
      <c r="C181" s="293"/>
      <c r="D181" s="293"/>
      <c r="E181" s="293"/>
      <c r="F181" s="293"/>
    </row>
    <row r="182" spans="1:6" ht="15.75">
      <c r="A182" s="292"/>
      <c r="B182" s="293"/>
      <c r="C182" s="293"/>
      <c r="D182" s="293"/>
      <c r="E182" s="293"/>
      <c r="F182" s="293"/>
    </row>
    <row r="183" spans="1:6" ht="15.75">
      <c r="A183" s="292"/>
      <c r="B183" s="293"/>
      <c r="C183" s="293"/>
      <c r="D183" s="293"/>
      <c r="E183" s="293"/>
      <c r="F183" s="293"/>
    </row>
    <row r="184" spans="1:6" ht="15.75">
      <c r="A184" s="292"/>
      <c r="B184" s="293"/>
      <c r="C184" s="293"/>
      <c r="D184" s="293"/>
      <c r="E184" s="293"/>
      <c r="F184" s="293"/>
    </row>
    <row r="185" spans="1:6" ht="15.75">
      <c r="A185" s="292"/>
      <c r="B185" s="293"/>
      <c r="C185" s="293"/>
      <c r="D185" s="293"/>
      <c r="E185" s="293"/>
      <c r="F185" s="293"/>
    </row>
    <row r="186" spans="1:6" ht="15.75">
      <c r="A186" s="292"/>
      <c r="B186" s="293"/>
      <c r="C186" s="293"/>
      <c r="D186" s="293"/>
      <c r="E186" s="293"/>
      <c r="F186" s="293"/>
    </row>
    <row r="187" spans="1:6" ht="15.75">
      <c r="A187" s="292"/>
      <c r="B187" s="293"/>
      <c r="C187" s="293"/>
      <c r="D187" s="293"/>
      <c r="E187" s="293"/>
      <c r="F187" s="293"/>
    </row>
    <row r="188" spans="1:6" ht="15.75">
      <c r="A188" s="292"/>
      <c r="B188" s="293"/>
      <c r="C188" s="293"/>
      <c r="D188" s="293"/>
      <c r="E188" s="293"/>
      <c r="F188" s="293"/>
    </row>
    <row r="189" spans="1:6" ht="15.75">
      <c r="A189" s="292"/>
      <c r="B189" s="293"/>
      <c r="C189" s="293"/>
      <c r="D189" s="293"/>
      <c r="E189" s="293"/>
      <c r="F189" s="293"/>
    </row>
    <row r="190" spans="1:6" ht="15.75">
      <c r="A190" s="292"/>
      <c r="B190" s="293"/>
      <c r="C190" s="293"/>
      <c r="D190" s="293"/>
      <c r="E190" s="293"/>
      <c r="F190" s="293"/>
    </row>
    <row r="191" spans="1:6" ht="15.75">
      <c r="A191" s="292"/>
      <c r="B191" s="293"/>
      <c r="C191" s="293"/>
      <c r="D191" s="293"/>
      <c r="E191" s="293"/>
      <c r="F191" s="293"/>
    </row>
    <row r="192" spans="1:6" ht="15.75">
      <c r="A192" s="292"/>
      <c r="B192" s="293"/>
      <c r="C192" s="293"/>
      <c r="D192" s="293"/>
      <c r="E192" s="293"/>
      <c r="F192" s="293"/>
    </row>
    <row r="193" spans="1:6" ht="15.75">
      <c r="A193" s="292"/>
      <c r="B193" s="293"/>
      <c r="C193" s="293"/>
      <c r="D193" s="293"/>
      <c r="E193" s="293"/>
      <c r="F193" s="293"/>
    </row>
    <row r="194" spans="1:6" ht="15.75">
      <c r="A194" s="292"/>
      <c r="B194" s="293"/>
      <c r="C194" s="293"/>
      <c r="D194" s="293"/>
      <c r="E194" s="293"/>
      <c r="F194" s="293"/>
    </row>
    <row r="195" spans="1:6" ht="15.75">
      <c r="A195" s="292"/>
      <c r="B195" s="293"/>
      <c r="C195" s="293"/>
      <c r="D195" s="293"/>
      <c r="E195" s="293"/>
      <c r="F195" s="293"/>
    </row>
    <row r="196" spans="1:6" ht="15.75">
      <c r="A196" s="292"/>
      <c r="B196" s="293"/>
      <c r="C196" s="293"/>
      <c r="D196" s="293"/>
      <c r="E196" s="293"/>
      <c r="F196" s="293"/>
    </row>
    <row r="197" spans="1:6" ht="15.75">
      <c r="A197" s="292"/>
      <c r="B197" s="293"/>
      <c r="C197" s="293"/>
      <c r="D197" s="293"/>
      <c r="E197" s="293"/>
      <c r="F197" s="293"/>
    </row>
    <row r="198" spans="1:6" ht="15.75">
      <c r="A198" s="292"/>
      <c r="B198" s="293"/>
      <c r="C198" s="293"/>
      <c r="D198" s="293"/>
      <c r="E198" s="293"/>
      <c r="F198" s="293"/>
    </row>
    <row r="199" spans="1:6" ht="15.75">
      <c r="A199" s="292"/>
      <c r="B199" s="293"/>
      <c r="C199" s="293"/>
      <c r="D199" s="293"/>
      <c r="E199" s="293"/>
      <c r="F199" s="293"/>
    </row>
    <row r="200" spans="1:6" ht="15.75">
      <c r="A200" s="292"/>
      <c r="B200" s="293"/>
      <c r="C200" s="293"/>
      <c r="D200" s="293"/>
      <c r="E200" s="293"/>
      <c r="F200" s="293"/>
    </row>
    <row r="201" spans="1:6" ht="15.75">
      <c r="A201" s="292"/>
      <c r="B201" s="293"/>
      <c r="C201" s="293"/>
      <c r="D201" s="293"/>
      <c r="E201" s="293"/>
      <c r="F201" s="293"/>
    </row>
    <row r="202" spans="1:6" ht="15.75">
      <c r="A202" s="292"/>
      <c r="B202" s="293"/>
      <c r="C202" s="293"/>
      <c r="D202" s="293"/>
      <c r="E202" s="293"/>
      <c r="F202" s="293"/>
    </row>
    <row r="203" spans="1:6" ht="15.75">
      <c r="A203" s="292"/>
      <c r="B203" s="293"/>
      <c r="C203" s="293"/>
      <c r="D203" s="293"/>
      <c r="E203" s="293"/>
      <c r="F203" s="293"/>
    </row>
    <row r="204" spans="1:6" ht="15.75">
      <c r="A204" s="292"/>
      <c r="B204" s="293"/>
      <c r="C204" s="293"/>
      <c r="D204" s="293"/>
      <c r="E204" s="293"/>
      <c r="F204" s="293"/>
    </row>
    <row r="205" spans="1:6" ht="15.75">
      <c r="A205" s="292"/>
      <c r="B205" s="293"/>
      <c r="C205" s="293"/>
      <c r="D205" s="293"/>
      <c r="E205" s="293"/>
      <c r="F205" s="293"/>
    </row>
    <row r="206" spans="1:6" ht="15.75">
      <c r="A206" s="292"/>
      <c r="B206" s="293"/>
      <c r="C206" s="293"/>
      <c r="D206" s="293"/>
      <c r="E206" s="293"/>
      <c r="F206" s="293"/>
    </row>
    <row r="207" spans="1:6" ht="15.75">
      <c r="A207" s="292"/>
      <c r="B207" s="293"/>
      <c r="C207" s="293"/>
      <c r="D207" s="293"/>
      <c r="E207" s="293"/>
      <c r="F207" s="293"/>
    </row>
    <row r="208" spans="1:6" ht="15.75">
      <c r="A208" s="292"/>
      <c r="B208" s="293"/>
      <c r="C208" s="293"/>
      <c r="D208" s="293"/>
      <c r="E208" s="293"/>
      <c r="F208" s="293"/>
    </row>
    <row r="209" spans="1:6" ht="15.75">
      <c r="A209" s="292"/>
      <c r="B209" s="293"/>
      <c r="C209" s="293"/>
      <c r="D209" s="293"/>
      <c r="E209" s="293"/>
      <c r="F209" s="293"/>
    </row>
    <row r="210" spans="1:6" ht="15.75">
      <c r="A210" s="292"/>
      <c r="B210" s="293"/>
      <c r="C210" s="293"/>
      <c r="D210" s="293"/>
      <c r="E210" s="293"/>
      <c r="F210" s="293"/>
    </row>
    <row r="211" spans="1:6" ht="15.75">
      <c r="A211" s="292"/>
      <c r="B211" s="293"/>
      <c r="C211" s="293"/>
      <c r="D211" s="293"/>
      <c r="E211" s="293"/>
      <c r="F211" s="293"/>
    </row>
    <row r="212" spans="1:6" ht="15.75">
      <c r="A212" s="292"/>
      <c r="B212" s="293"/>
      <c r="C212" s="293"/>
      <c r="D212" s="293"/>
      <c r="E212" s="293"/>
      <c r="F212" s="293"/>
    </row>
    <row r="213" spans="1:6" ht="15.75">
      <c r="A213" s="292"/>
      <c r="B213" s="293"/>
      <c r="C213" s="293"/>
      <c r="D213" s="293"/>
      <c r="E213" s="293"/>
      <c r="F213" s="293"/>
    </row>
    <row r="214" spans="1:6" ht="15.75">
      <c r="A214" s="292"/>
      <c r="B214" s="293"/>
      <c r="C214" s="293"/>
      <c r="D214" s="293"/>
      <c r="E214" s="293"/>
      <c r="F214" s="293"/>
    </row>
    <row r="215" spans="1:6" ht="15.75">
      <c r="A215" s="292"/>
      <c r="B215" s="293"/>
      <c r="C215" s="293"/>
      <c r="D215" s="293"/>
      <c r="E215" s="293"/>
      <c r="F215" s="293"/>
    </row>
    <row r="216" spans="1:6" ht="15.75">
      <c r="A216" s="292"/>
      <c r="B216" s="293"/>
      <c r="C216" s="293"/>
      <c r="D216" s="293"/>
      <c r="E216" s="293"/>
      <c r="F216" s="293"/>
    </row>
    <row r="217" spans="1:6" ht="15.75">
      <c r="A217" s="292"/>
      <c r="B217" s="293"/>
      <c r="C217" s="293"/>
      <c r="D217" s="293"/>
      <c r="E217" s="293"/>
      <c r="F217" s="293"/>
    </row>
    <row r="218" spans="1:6" ht="15.75">
      <c r="A218" s="292"/>
      <c r="B218" s="293"/>
      <c r="C218" s="293"/>
      <c r="D218" s="293"/>
      <c r="E218" s="293"/>
      <c r="F218" s="293"/>
    </row>
    <row r="219" spans="1:6" ht="15.75">
      <c r="A219" s="292"/>
      <c r="B219" s="293"/>
      <c r="C219" s="293"/>
      <c r="D219" s="293"/>
      <c r="E219" s="293"/>
      <c r="F219" s="293"/>
    </row>
    <row r="220" spans="1:6" ht="15.75">
      <c r="A220" s="292"/>
      <c r="B220" s="293"/>
      <c r="C220" s="293"/>
      <c r="D220" s="293"/>
      <c r="E220" s="293"/>
      <c r="F220" s="293"/>
    </row>
    <row r="221" spans="1:6" ht="15.75">
      <c r="A221" s="292"/>
      <c r="B221" s="293"/>
      <c r="C221" s="293"/>
      <c r="D221" s="293"/>
      <c r="E221" s="293"/>
      <c r="F221" s="293"/>
    </row>
    <row r="222" spans="1:6" ht="15.75">
      <c r="A222" s="292"/>
      <c r="B222" s="293"/>
      <c r="C222" s="293"/>
      <c r="D222" s="293"/>
      <c r="E222" s="293"/>
      <c r="F222" s="293"/>
    </row>
    <row r="223" spans="1:6" ht="15.75">
      <c r="A223" s="292"/>
      <c r="B223" s="293"/>
      <c r="C223" s="293"/>
      <c r="D223" s="293"/>
      <c r="E223" s="293"/>
      <c r="F223" s="293"/>
    </row>
    <row r="224" spans="1:6" ht="15.75">
      <c r="A224" s="292"/>
      <c r="B224" s="293"/>
      <c r="C224" s="293"/>
      <c r="D224" s="293"/>
      <c r="E224" s="293"/>
      <c r="F224" s="293"/>
    </row>
    <row r="225" spans="1:6" ht="15.75">
      <c r="A225" s="292"/>
      <c r="B225" s="293"/>
      <c r="C225" s="293"/>
      <c r="D225" s="293"/>
      <c r="E225" s="293"/>
      <c r="F225" s="293"/>
    </row>
    <row r="226" spans="1:6" ht="15.75">
      <c r="A226" s="292"/>
      <c r="B226" s="293"/>
      <c r="C226" s="293"/>
      <c r="D226" s="293"/>
      <c r="E226" s="293"/>
      <c r="F226" s="293"/>
    </row>
    <row r="227" spans="1:6" ht="15.75">
      <c r="A227" s="292"/>
      <c r="B227" s="293"/>
      <c r="C227" s="293"/>
      <c r="D227" s="293"/>
      <c r="E227" s="293"/>
      <c r="F227" s="293"/>
    </row>
    <row r="228" spans="1:6" ht="15.75">
      <c r="A228" s="292"/>
      <c r="B228" s="293"/>
      <c r="C228" s="293"/>
      <c r="D228" s="293"/>
      <c r="E228" s="293"/>
      <c r="F228" s="293"/>
    </row>
    <row r="229" spans="1:6" ht="15.75">
      <c r="A229" s="292"/>
      <c r="B229" s="293"/>
      <c r="C229" s="293"/>
      <c r="D229" s="293"/>
      <c r="E229" s="293"/>
      <c r="F229" s="293"/>
    </row>
    <row r="230" spans="1:6" ht="15.75">
      <c r="A230" s="292"/>
      <c r="B230" s="293"/>
      <c r="C230" s="293"/>
      <c r="D230" s="293"/>
      <c r="E230" s="293"/>
      <c r="F230" s="293"/>
    </row>
    <row r="231" spans="1:6" ht="15.75">
      <c r="A231" s="292"/>
      <c r="B231" s="293"/>
      <c r="C231" s="293"/>
      <c r="D231" s="293"/>
      <c r="E231" s="293"/>
      <c r="F231" s="293"/>
    </row>
    <row r="232" spans="1:6" ht="15.75">
      <c r="A232" s="292"/>
      <c r="B232" s="293"/>
      <c r="C232" s="293"/>
      <c r="D232" s="293"/>
      <c r="E232" s="293"/>
      <c r="F232" s="293"/>
    </row>
    <row r="233" spans="1:6" ht="15.75">
      <c r="A233" s="292"/>
      <c r="B233" s="293"/>
      <c r="C233" s="293"/>
      <c r="D233" s="293"/>
      <c r="E233" s="293"/>
      <c r="F233" s="293"/>
    </row>
    <row r="234" spans="1:6" ht="15.75">
      <c r="A234" s="292"/>
      <c r="B234" s="293"/>
      <c r="C234" s="293"/>
      <c r="D234" s="293"/>
      <c r="E234" s="293"/>
      <c r="F234" s="293"/>
    </row>
    <row r="235" spans="1:6" ht="15.75">
      <c r="A235" s="292"/>
      <c r="B235" s="293"/>
      <c r="C235" s="293"/>
      <c r="D235" s="293"/>
      <c r="E235" s="293"/>
      <c r="F235" s="293"/>
    </row>
    <row r="236" spans="1:6" ht="15.75">
      <c r="A236" s="292"/>
      <c r="B236" s="293"/>
      <c r="C236" s="293"/>
      <c r="D236" s="293"/>
      <c r="E236" s="293"/>
      <c r="F236" s="293"/>
    </row>
    <row r="237" spans="1:6" ht="15.75">
      <c r="A237" s="292"/>
      <c r="B237" s="293"/>
      <c r="C237" s="293"/>
      <c r="D237" s="293"/>
      <c r="E237" s="293"/>
      <c r="F237" s="293"/>
    </row>
    <row r="238" spans="1:6" ht="15.75">
      <c r="A238" s="292"/>
      <c r="B238" s="293"/>
      <c r="C238" s="293"/>
      <c r="D238" s="293"/>
      <c r="E238" s="293"/>
      <c r="F238" s="293"/>
    </row>
    <row r="239" spans="1:6" ht="15.75">
      <c r="A239" s="292"/>
      <c r="B239" s="293"/>
      <c r="C239" s="293"/>
      <c r="D239" s="293"/>
      <c r="E239" s="293"/>
      <c r="F239" s="293"/>
    </row>
    <row r="240" spans="1:6" ht="15.75">
      <c r="A240" s="292"/>
      <c r="B240" s="293"/>
      <c r="C240" s="293"/>
      <c r="D240" s="293"/>
      <c r="E240" s="293"/>
      <c r="F240" s="293"/>
    </row>
    <row r="241" spans="1:6" ht="15.75">
      <c r="A241" s="292"/>
      <c r="B241" s="293"/>
      <c r="C241" s="293"/>
      <c r="D241" s="293"/>
      <c r="E241" s="293"/>
      <c r="F241" s="293"/>
    </row>
    <row r="242" spans="1:6" ht="15.75">
      <c r="A242" s="292"/>
      <c r="B242" s="293"/>
      <c r="C242" s="293"/>
      <c r="D242" s="293"/>
      <c r="E242" s="293"/>
      <c r="F242" s="293"/>
    </row>
    <row r="243" spans="1:6" ht="15.75">
      <c r="A243" s="292"/>
      <c r="B243" s="293"/>
      <c r="C243" s="293"/>
      <c r="D243" s="293"/>
      <c r="E243" s="293"/>
      <c r="F243" s="293"/>
    </row>
    <row r="244" spans="1:6" ht="15.75">
      <c r="A244" s="292"/>
      <c r="B244" s="293"/>
      <c r="C244" s="293"/>
      <c r="D244" s="293"/>
      <c r="E244" s="293"/>
      <c r="F244" s="293"/>
    </row>
    <row r="245" spans="1:6" ht="15.75">
      <c r="A245" s="292"/>
      <c r="B245" s="293"/>
      <c r="C245" s="293"/>
      <c r="D245" s="293"/>
      <c r="E245" s="293"/>
      <c r="F245" s="293"/>
    </row>
    <row r="246" spans="1:6" ht="15.75">
      <c r="A246" s="292"/>
      <c r="B246" s="293"/>
      <c r="C246" s="293"/>
      <c r="D246" s="293"/>
      <c r="E246" s="293"/>
      <c r="F246" s="293"/>
    </row>
    <row r="247" spans="1:6" ht="15.75">
      <c r="A247" s="292"/>
      <c r="B247" s="293"/>
      <c r="C247" s="293"/>
      <c r="D247" s="293"/>
      <c r="E247" s="293"/>
      <c r="F247" s="293"/>
    </row>
    <row r="248" spans="1:6" ht="15.75">
      <c r="A248" s="292"/>
      <c r="B248" s="293"/>
      <c r="C248" s="293"/>
      <c r="D248" s="293"/>
      <c r="E248" s="293"/>
      <c r="F248" s="293"/>
    </row>
    <row r="249" spans="1:6" ht="15.75">
      <c r="A249" s="292"/>
      <c r="B249" s="293"/>
      <c r="C249" s="293"/>
      <c r="D249" s="293"/>
      <c r="E249" s="293"/>
      <c r="F249" s="293"/>
    </row>
    <row r="250" spans="1:6" ht="15.75">
      <c r="A250" s="292"/>
      <c r="B250" s="293"/>
      <c r="C250" s="293"/>
      <c r="D250" s="293"/>
      <c r="E250" s="293"/>
      <c r="F250" s="293"/>
    </row>
    <row r="251" spans="1:6" ht="15.75">
      <c r="A251" s="292"/>
      <c r="B251" s="293"/>
      <c r="C251" s="293"/>
      <c r="D251" s="293"/>
      <c r="E251" s="293"/>
      <c r="F251" s="293"/>
    </row>
    <row r="252" spans="1:6" ht="15.75">
      <c r="A252" s="292"/>
      <c r="B252" s="293"/>
      <c r="C252" s="293"/>
      <c r="D252" s="293"/>
      <c r="E252" s="293"/>
      <c r="F252" s="293"/>
    </row>
    <row r="253" spans="1:6" ht="15.75">
      <c r="A253" s="292"/>
      <c r="B253" s="293"/>
      <c r="C253" s="293"/>
      <c r="D253" s="293"/>
      <c r="E253" s="293"/>
      <c r="F253" s="293"/>
    </row>
    <row r="254" spans="1:6" ht="15.75">
      <c r="A254" s="292"/>
      <c r="B254" s="293"/>
      <c r="C254" s="293"/>
      <c r="D254" s="293"/>
      <c r="E254" s="293"/>
      <c r="F254" s="293"/>
    </row>
    <row r="255" spans="1:6" ht="15.75">
      <c r="A255" s="292"/>
      <c r="B255" s="293"/>
      <c r="C255" s="293"/>
      <c r="D255" s="293"/>
      <c r="E255" s="293"/>
      <c r="F255" s="293"/>
    </row>
    <row r="256" spans="1:6" ht="15.75">
      <c r="A256" s="292"/>
      <c r="B256" s="293"/>
      <c r="C256" s="293"/>
      <c r="D256" s="293"/>
      <c r="E256" s="293"/>
      <c r="F256" s="293"/>
    </row>
    <row r="257" spans="1:6" ht="15.75">
      <c r="A257" s="292"/>
      <c r="B257" s="293"/>
      <c r="C257" s="293"/>
      <c r="D257" s="293"/>
      <c r="E257" s="293"/>
      <c r="F257" s="293"/>
    </row>
    <row r="258" spans="1:6" ht="15.75">
      <c r="A258" s="292"/>
      <c r="B258" s="293"/>
      <c r="C258" s="293"/>
      <c r="D258" s="293"/>
      <c r="E258" s="293"/>
      <c r="F258" s="293"/>
    </row>
    <row r="259" spans="1:6" ht="15.75">
      <c r="A259" s="292"/>
      <c r="B259" s="293"/>
      <c r="C259" s="293"/>
      <c r="D259" s="293"/>
      <c r="E259" s="293"/>
      <c r="F259" s="293"/>
    </row>
    <row r="260" spans="1:6" ht="15.75">
      <c r="A260" s="292"/>
      <c r="B260" s="293"/>
      <c r="C260" s="293"/>
      <c r="D260" s="293"/>
      <c r="E260" s="293"/>
      <c r="F260" s="293"/>
    </row>
    <row r="261" spans="1:6" ht="15.75">
      <c r="A261" s="292"/>
      <c r="B261" s="293"/>
      <c r="C261" s="293"/>
      <c r="D261" s="293"/>
      <c r="E261" s="293"/>
      <c r="F261" s="293"/>
    </row>
    <row r="262" spans="1:6" ht="15.75">
      <c r="A262" s="292"/>
      <c r="B262" s="293"/>
      <c r="C262" s="293"/>
      <c r="D262" s="293"/>
      <c r="E262" s="293"/>
      <c r="F262" s="293"/>
    </row>
    <row r="263" spans="1:6" ht="15.75">
      <c r="A263" s="292"/>
      <c r="B263" s="293"/>
      <c r="C263" s="293"/>
      <c r="D263" s="293"/>
      <c r="E263" s="293"/>
      <c r="F263" s="293"/>
    </row>
  </sheetData>
  <pageMargins left="0.70866141732283472" right="0.70866141732283472" top="0.74803149606299213" bottom="0.74803149606299213" header="0.31496062992125984" footer="0.31496062992125984"/>
  <pageSetup paperSize="9" scale="19" orientation="portrait" r:id="rId1"/>
  <headerFooter>
    <oddHeader>&amp;L&amp;G</oddHead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heetViews>
  <sheetFormatPr defaultRowHeight="12.75"/>
  <cols>
    <col min="1" max="1" width="5.7109375" style="1" customWidth="1"/>
    <col min="2" max="5" width="10.7109375" style="1" customWidth="1"/>
    <col min="6" max="16384" width="9.140625" style="1"/>
  </cols>
  <sheetData>
    <row r="1" spans="1:11" ht="15.95" customHeight="1"/>
    <row r="2" spans="1:11" ht="15.95" customHeight="1"/>
    <row r="3" spans="1:11" ht="15.95" customHeight="1">
      <c r="A3" s="816" t="s">
        <v>332</v>
      </c>
      <c r="B3" s="816"/>
      <c r="C3" s="816"/>
      <c r="D3" s="816"/>
      <c r="E3" s="5"/>
      <c r="F3" s="5"/>
      <c r="G3" s="5"/>
      <c r="H3" s="5"/>
      <c r="I3" s="401"/>
      <c r="J3" s="402"/>
      <c r="K3" s="402"/>
    </row>
    <row r="4" spans="1:11" ht="15.95" customHeight="1">
      <c r="A4" s="752" t="s">
        <v>225</v>
      </c>
      <c r="B4" s="5"/>
      <c r="C4" s="5"/>
      <c r="D4" s="5"/>
      <c r="E4" s="5"/>
      <c r="F4" s="5"/>
      <c r="G4" s="5"/>
      <c r="H4" s="5"/>
      <c r="I4" s="401"/>
      <c r="J4" s="402"/>
      <c r="K4" s="402"/>
    </row>
    <row r="5" spans="1:11" ht="15.95" customHeight="1">
      <c r="A5" s="752"/>
      <c r="B5" s="5"/>
      <c r="C5" s="5"/>
      <c r="D5" s="5"/>
      <c r="E5" s="5"/>
      <c r="F5" s="5"/>
      <c r="G5" s="5"/>
      <c r="H5" s="5"/>
      <c r="I5" s="401"/>
      <c r="J5" s="402"/>
      <c r="K5" s="402"/>
    </row>
    <row r="6" spans="1:11" ht="15.95" customHeight="1">
      <c r="A6" s="84" t="s">
        <v>6</v>
      </c>
      <c r="B6" s="85" t="s">
        <v>333</v>
      </c>
      <c r="C6" s="756" t="s">
        <v>140</v>
      </c>
      <c r="D6" s="756" t="s">
        <v>334</v>
      </c>
      <c r="E6" s="756" t="s">
        <v>5</v>
      </c>
      <c r="F6" s="5"/>
      <c r="G6" s="5"/>
      <c r="H6" s="5"/>
      <c r="I6" s="5"/>
      <c r="J6" s="5"/>
      <c r="K6" s="5"/>
    </row>
    <row r="7" spans="1:11" ht="15.95" customHeight="1">
      <c r="A7" s="86">
        <v>1990</v>
      </c>
      <c r="B7" s="753">
        <v>5.6933990083009487</v>
      </c>
      <c r="C7" s="755">
        <v>8.1684059307863066</v>
      </c>
      <c r="D7" s="755">
        <v>3.17</v>
      </c>
      <c r="E7" s="755">
        <v>23.95</v>
      </c>
      <c r="F7" s="5"/>
      <c r="G7" s="5"/>
      <c r="H7" s="5"/>
      <c r="I7" s="5"/>
      <c r="J7" s="5"/>
      <c r="K7" s="5"/>
    </row>
    <row r="8" spans="1:11" ht="15.95" customHeight="1">
      <c r="A8" s="87">
        <v>1995</v>
      </c>
      <c r="B8" s="754">
        <v>5.46</v>
      </c>
      <c r="C8" s="754">
        <v>8.44</v>
      </c>
      <c r="D8" s="754">
        <v>3.87</v>
      </c>
      <c r="E8" s="754">
        <v>23.53</v>
      </c>
      <c r="F8" s="5"/>
      <c r="G8" s="5"/>
      <c r="H8" s="5"/>
      <c r="I8" s="5"/>
      <c r="J8" s="5"/>
      <c r="K8" s="5"/>
    </row>
    <row r="9" spans="1:11" ht="15.95" customHeight="1">
      <c r="A9" s="86">
        <v>2000</v>
      </c>
      <c r="B9" s="753">
        <v>5.46</v>
      </c>
      <c r="C9" s="755">
        <v>7.76</v>
      </c>
      <c r="D9" s="755">
        <v>3.82</v>
      </c>
      <c r="E9" s="755">
        <v>24.19</v>
      </c>
      <c r="F9" s="5"/>
      <c r="G9" s="5"/>
      <c r="H9" s="5"/>
      <c r="I9" s="5"/>
      <c r="J9" s="5"/>
      <c r="K9" s="5"/>
    </row>
    <row r="10" spans="1:11" ht="15.95" customHeight="1">
      <c r="A10" s="87">
        <v>2005</v>
      </c>
      <c r="B10" s="754">
        <v>5.85</v>
      </c>
      <c r="C10" s="754">
        <v>7.37</v>
      </c>
      <c r="D10" s="754">
        <v>5.55</v>
      </c>
      <c r="E10" s="754">
        <v>23.33</v>
      </c>
      <c r="F10" s="5"/>
      <c r="G10" s="5"/>
      <c r="H10" s="5"/>
      <c r="I10" s="5"/>
      <c r="J10" s="5"/>
      <c r="K10" s="5"/>
    </row>
    <row r="11" spans="1:11" ht="15.95" customHeight="1">
      <c r="A11" s="86">
        <v>2020</v>
      </c>
      <c r="B11" s="753">
        <v>5.7467301105670874</v>
      </c>
      <c r="C11" s="755"/>
      <c r="D11" s="755"/>
      <c r="E11" s="755"/>
      <c r="F11" s="5"/>
      <c r="G11" s="5"/>
      <c r="H11" s="5"/>
      <c r="I11" s="5"/>
      <c r="J11" s="5"/>
      <c r="K11" s="5"/>
    </row>
    <row r="12" spans="1:11" ht="15.95" customHeight="1">
      <c r="A12" s="87">
        <v>2025</v>
      </c>
      <c r="B12" s="754">
        <v>4.7212796450021468</v>
      </c>
      <c r="C12" s="754"/>
      <c r="D12" s="754"/>
      <c r="E12" s="754"/>
      <c r="F12" s="5"/>
      <c r="G12" s="5"/>
      <c r="H12" s="5"/>
      <c r="I12" s="5"/>
      <c r="J12" s="5"/>
      <c r="K12" s="5"/>
    </row>
    <row r="13" spans="1:11" ht="15.95" customHeight="1">
      <c r="A13" s="86">
        <v>2030</v>
      </c>
      <c r="B13" s="753">
        <v>3.89919239157169</v>
      </c>
      <c r="C13" s="755"/>
      <c r="D13" s="755"/>
      <c r="E13" s="755"/>
      <c r="F13" s="5"/>
      <c r="G13" s="5"/>
      <c r="H13" s="5"/>
      <c r="I13" s="5"/>
      <c r="J13" s="5"/>
      <c r="K13" s="5"/>
    </row>
    <row r="14" spans="1:11" ht="15.95" customHeight="1">
      <c r="A14" s="87">
        <v>2035</v>
      </c>
      <c r="B14" s="754">
        <v>3.2354252941921557</v>
      </c>
      <c r="C14" s="754"/>
      <c r="D14" s="754"/>
      <c r="E14" s="754"/>
      <c r="F14" s="5"/>
      <c r="G14" s="5"/>
      <c r="H14" s="5"/>
      <c r="I14" s="5"/>
      <c r="J14" s="5"/>
      <c r="K14" s="5"/>
    </row>
    <row r="15" spans="1:11" ht="15.95" customHeight="1">
      <c r="A15" s="86">
        <v>2040</v>
      </c>
      <c r="B15" s="753">
        <v>2.6962858396503764</v>
      </c>
      <c r="C15" s="755"/>
      <c r="D15" s="755"/>
      <c r="E15" s="755"/>
      <c r="F15" s="5"/>
      <c r="G15" s="5"/>
      <c r="H15" s="5"/>
      <c r="I15" s="5"/>
      <c r="J15" s="5"/>
      <c r="K15" s="5"/>
    </row>
    <row r="16" spans="1:11" ht="15.95" customHeight="1">
      <c r="A16" s="87">
        <v>2045</v>
      </c>
      <c r="B16" s="754">
        <v>2.2564064781737132</v>
      </c>
      <c r="C16" s="754"/>
      <c r="D16" s="754"/>
      <c r="E16" s="754"/>
      <c r="F16" s="5"/>
      <c r="G16" s="5"/>
      <c r="H16" s="5"/>
      <c r="I16" s="5"/>
      <c r="J16" s="5"/>
      <c r="K16" s="5"/>
    </row>
    <row r="17" spans="1:11" ht="15.95" customHeight="1">
      <c r="A17" s="86">
        <v>2050</v>
      </c>
      <c r="B17" s="753">
        <v>1.8959884299784964</v>
      </c>
      <c r="C17" s="755"/>
      <c r="D17" s="755"/>
      <c r="E17" s="755"/>
      <c r="F17" s="5"/>
      <c r="G17" s="5"/>
      <c r="H17" s="5"/>
      <c r="I17" s="5"/>
      <c r="J17" s="5"/>
      <c r="K17" s="5"/>
    </row>
    <row r="18" spans="1:11">
      <c r="A18" s="589"/>
      <c r="B18" s="5"/>
      <c r="C18" s="5"/>
      <c r="D18" s="5"/>
      <c r="E18" s="5"/>
      <c r="F18" s="5"/>
      <c r="G18" s="5"/>
      <c r="H18" s="5"/>
      <c r="I18" s="5"/>
      <c r="J18" s="5"/>
      <c r="K18" s="5"/>
    </row>
    <row r="19" spans="1:11">
      <c r="A19" s="817" t="s">
        <v>364</v>
      </c>
      <c r="B19" s="5"/>
      <c r="C19" s="5"/>
      <c r="D19" s="5"/>
      <c r="E19" s="5"/>
      <c r="F19" s="5"/>
      <c r="G19" s="5"/>
      <c r="H19" s="5"/>
      <c r="I19" s="5"/>
      <c r="J19" s="5"/>
      <c r="K19" s="5"/>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0"/>
  <sheetViews>
    <sheetView workbookViewId="0"/>
  </sheetViews>
  <sheetFormatPr defaultRowHeight="12.75"/>
  <cols>
    <col min="1" max="1" width="5.7109375" style="1" customWidth="1"/>
    <col min="2" max="5" width="24.7109375" style="1" customWidth="1"/>
    <col min="6" max="250" width="9.140625" style="1"/>
    <col min="251" max="253" width="24.7109375" style="1" customWidth="1"/>
    <col min="254" max="506" width="9.140625" style="1"/>
    <col min="507" max="509" width="24.7109375" style="1" customWidth="1"/>
    <col min="510" max="762" width="9.140625" style="1"/>
    <col min="763" max="765" width="24.7109375" style="1" customWidth="1"/>
    <col min="766" max="1018" width="9.140625" style="1"/>
    <col min="1019" max="1021" width="24.7109375" style="1" customWidth="1"/>
    <col min="1022" max="1274" width="9.140625" style="1"/>
    <col min="1275" max="1277" width="24.7109375" style="1" customWidth="1"/>
    <col min="1278" max="1530" width="9.140625" style="1"/>
    <col min="1531" max="1533" width="24.7109375" style="1" customWidth="1"/>
    <col min="1534" max="1786" width="9.140625" style="1"/>
    <col min="1787" max="1789" width="24.7109375" style="1" customWidth="1"/>
    <col min="1790" max="2042" width="9.140625" style="1"/>
    <col min="2043" max="2045" width="24.7109375" style="1" customWidth="1"/>
    <col min="2046" max="2298" width="9.140625" style="1"/>
    <col min="2299" max="2301" width="24.7109375" style="1" customWidth="1"/>
    <col min="2302" max="2554" width="9.140625" style="1"/>
    <col min="2555" max="2557" width="24.7109375" style="1" customWidth="1"/>
    <col min="2558" max="2810" width="9.140625" style="1"/>
    <col min="2811" max="2813" width="24.7109375" style="1" customWidth="1"/>
    <col min="2814" max="3066" width="9.140625" style="1"/>
    <col min="3067" max="3069" width="24.7109375" style="1" customWidth="1"/>
    <col min="3070" max="3322" width="9.140625" style="1"/>
    <col min="3323" max="3325" width="24.7109375" style="1" customWidth="1"/>
    <col min="3326" max="3578" width="9.140625" style="1"/>
    <col min="3579" max="3581" width="24.7109375" style="1" customWidth="1"/>
    <col min="3582" max="3834" width="9.140625" style="1"/>
    <col min="3835" max="3837" width="24.7109375" style="1" customWidth="1"/>
    <col min="3838" max="4090" width="9.140625" style="1"/>
    <col min="4091" max="4093" width="24.7109375" style="1" customWidth="1"/>
    <col min="4094" max="4346" width="9.140625" style="1"/>
    <col min="4347" max="4349" width="24.7109375" style="1" customWidth="1"/>
    <col min="4350" max="4602" width="9.140625" style="1"/>
    <col min="4603" max="4605" width="24.7109375" style="1" customWidth="1"/>
    <col min="4606" max="4858" width="9.140625" style="1"/>
    <col min="4859" max="4861" width="24.7109375" style="1" customWidth="1"/>
    <col min="4862" max="5114" width="9.140625" style="1"/>
    <col min="5115" max="5117" width="24.7109375" style="1" customWidth="1"/>
    <col min="5118" max="5370" width="9.140625" style="1"/>
    <col min="5371" max="5373" width="24.7109375" style="1" customWidth="1"/>
    <col min="5374" max="5626" width="9.140625" style="1"/>
    <col min="5627" max="5629" width="24.7109375" style="1" customWidth="1"/>
    <col min="5630" max="5882" width="9.140625" style="1"/>
    <col min="5883" max="5885" width="24.7109375" style="1" customWidth="1"/>
    <col min="5886" max="6138" width="9.140625" style="1"/>
    <col min="6139" max="6141" width="24.7109375" style="1" customWidth="1"/>
    <col min="6142" max="6394" width="9.140625" style="1"/>
    <col min="6395" max="6397" width="24.7109375" style="1" customWidth="1"/>
    <col min="6398" max="6650" width="9.140625" style="1"/>
    <col min="6651" max="6653" width="24.7109375" style="1" customWidth="1"/>
    <col min="6654" max="6906" width="9.140625" style="1"/>
    <col min="6907" max="6909" width="24.7109375" style="1" customWidth="1"/>
    <col min="6910" max="7162" width="9.140625" style="1"/>
    <col min="7163" max="7165" width="24.7109375" style="1" customWidth="1"/>
    <col min="7166" max="7418" width="9.140625" style="1"/>
    <col min="7419" max="7421" width="24.7109375" style="1" customWidth="1"/>
    <col min="7422" max="7674" width="9.140625" style="1"/>
    <col min="7675" max="7677" width="24.7109375" style="1" customWidth="1"/>
    <col min="7678" max="7930" width="9.140625" style="1"/>
    <col min="7931" max="7933" width="24.7109375" style="1" customWidth="1"/>
    <col min="7934" max="8186" width="9.140625" style="1"/>
    <col min="8187" max="8189" width="24.7109375" style="1" customWidth="1"/>
    <col min="8190" max="8442" width="9.140625" style="1"/>
    <col min="8443" max="8445" width="24.7109375" style="1" customWidth="1"/>
    <col min="8446" max="8698" width="9.140625" style="1"/>
    <col min="8699" max="8701" width="24.7109375" style="1" customWidth="1"/>
    <col min="8702" max="8954" width="9.140625" style="1"/>
    <col min="8955" max="8957" width="24.7109375" style="1" customWidth="1"/>
    <col min="8958" max="9210" width="9.140625" style="1"/>
    <col min="9211" max="9213" width="24.7109375" style="1" customWidth="1"/>
    <col min="9214" max="9466" width="9.140625" style="1"/>
    <col min="9467" max="9469" width="24.7109375" style="1" customWidth="1"/>
    <col min="9470" max="9722" width="9.140625" style="1"/>
    <col min="9723" max="9725" width="24.7109375" style="1" customWidth="1"/>
    <col min="9726" max="9978" width="9.140625" style="1"/>
    <col min="9979" max="9981" width="24.7109375" style="1" customWidth="1"/>
    <col min="9982" max="10234" width="9.140625" style="1"/>
    <col min="10235" max="10237" width="24.7109375" style="1" customWidth="1"/>
    <col min="10238" max="10490" width="9.140625" style="1"/>
    <col min="10491" max="10493" width="24.7109375" style="1" customWidth="1"/>
    <col min="10494" max="10746" width="9.140625" style="1"/>
    <col min="10747" max="10749" width="24.7109375" style="1" customWidth="1"/>
    <col min="10750" max="11002" width="9.140625" style="1"/>
    <col min="11003" max="11005" width="24.7109375" style="1" customWidth="1"/>
    <col min="11006" max="11258" width="9.140625" style="1"/>
    <col min="11259" max="11261" width="24.7109375" style="1" customWidth="1"/>
    <col min="11262" max="11514" width="9.140625" style="1"/>
    <col min="11515" max="11517" width="24.7109375" style="1" customWidth="1"/>
    <col min="11518" max="11770" width="9.140625" style="1"/>
    <col min="11771" max="11773" width="24.7109375" style="1" customWidth="1"/>
    <col min="11774" max="12026" width="9.140625" style="1"/>
    <col min="12027" max="12029" width="24.7109375" style="1" customWidth="1"/>
    <col min="12030" max="12282" width="9.140625" style="1"/>
    <col min="12283" max="12285" width="24.7109375" style="1" customWidth="1"/>
    <col min="12286" max="12538" width="9.140625" style="1"/>
    <col min="12539" max="12541" width="24.7109375" style="1" customWidth="1"/>
    <col min="12542" max="12794" width="9.140625" style="1"/>
    <col min="12795" max="12797" width="24.7109375" style="1" customWidth="1"/>
    <col min="12798" max="13050" width="9.140625" style="1"/>
    <col min="13051" max="13053" width="24.7109375" style="1" customWidth="1"/>
    <col min="13054" max="13306" width="9.140625" style="1"/>
    <col min="13307" max="13309" width="24.7109375" style="1" customWidth="1"/>
    <col min="13310" max="13562" width="9.140625" style="1"/>
    <col min="13563" max="13565" width="24.7109375" style="1" customWidth="1"/>
    <col min="13566" max="13818" width="9.140625" style="1"/>
    <col min="13819" max="13821" width="24.7109375" style="1" customWidth="1"/>
    <col min="13822" max="14074" width="9.140625" style="1"/>
    <col min="14075" max="14077" width="24.7109375" style="1" customWidth="1"/>
    <col min="14078" max="14330" width="9.140625" style="1"/>
    <col min="14331" max="14333" width="24.7109375" style="1" customWidth="1"/>
    <col min="14334" max="14586" width="9.140625" style="1"/>
    <col min="14587" max="14589" width="24.7109375" style="1" customWidth="1"/>
    <col min="14590" max="14842" width="9.140625" style="1"/>
    <col min="14843" max="14845" width="24.7109375" style="1" customWidth="1"/>
    <col min="14846" max="15098" width="9.140625" style="1"/>
    <col min="15099" max="15101" width="24.7109375" style="1" customWidth="1"/>
    <col min="15102" max="15354" width="9.140625" style="1"/>
    <col min="15355" max="15357" width="24.7109375" style="1" customWidth="1"/>
    <col min="15358" max="15610" width="9.140625" style="1"/>
    <col min="15611" max="15613" width="24.7109375" style="1" customWidth="1"/>
    <col min="15614" max="15866" width="9.140625" style="1"/>
    <col min="15867" max="15869" width="24.7109375" style="1" customWidth="1"/>
    <col min="15870" max="16122" width="9.140625" style="1"/>
    <col min="16123" max="16125" width="24.7109375" style="1" customWidth="1"/>
    <col min="16126" max="16384" width="9.140625" style="1"/>
  </cols>
  <sheetData>
    <row r="3" spans="1:5" ht="15.75">
      <c r="A3" s="816" t="s">
        <v>365</v>
      </c>
      <c r="B3" s="816"/>
      <c r="C3" s="816"/>
      <c r="D3" s="816"/>
      <c r="E3" s="816"/>
    </row>
    <row r="4" spans="1:5" ht="15.75">
      <c r="A4" s="499"/>
      <c r="B4" s="5"/>
      <c r="C4" s="5"/>
      <c r="D4" s="5"/>
      <c r="E4" s="5"/>
    </row>
    <row r="5" spans="1:5" s="849" customFormat="1">
      <c r="A5" s="87" t="s">
        <v>6</v>
      </c>
      <c r="B5" s="848" t="s">
        <v>335</v>
      </c>
      <c r="C5" s="848" t="s">
        <v>336</v>
      </c>
      <c r="D5" s="848" t="s">
        <v>57</v>
      </c>
      <c r="E5" s="848" t="s">
        <v>33</v>
      </c>
    </row>
    <row r="6" spans="1:5" ht="15">
      <c r="A6" s="850">
        <v>1990</v>
      </c>
      <c r="B6" s="851">
        <v>33.283733049365374</v>
      </c>
      <c r="C6" s="847"/>
      <c r="D6" s="847"/>
      <c r="E6" s="847"/>
    </row>
    <row r="7" spans="1:5">
      <c r="A7" s="87">
        <v>1991</v>
      </c>
      <c r="B7" s="341">
        <v>34.028071221803707</v>
      </c>
      <c r="C7" s="341"/>
      <c r="D7" s="341"/>
      <c r="E7" s="341"/>
    </row>
    <row r="8" spans="1:5">
      <c r="A8" s="86">
        <v>1992</v>
      </c>
      <c r="B8" s="340">
        <v>34.900242491728584</v>
      </c>
      <c r="C8" s="340"/>
      <c r="D8" s="340"/>
      <c r="E8" s="340"/>
    </row>
    <row r="9" spans="1:5">
      <c r="A9" s="87">
        <v>1993</v>
      </c>
      <c r="B9" s="341">
        <v>35.503036380982614</v>
      </c>
      <c r="C9" s="341"/>
      <c r="D9" s="341"/>
      <c r="E9" s="341"/>
    </row>
    <row r="10" spans="1:5">
      <c r="A10" s="86">
        <v>1994</v>
      </c>
      <c r="B10" s="340">
        <v>35.669116070857541</v>
      </c>
      <c r="C10" s="340"/>
      <c r="D10" s="340"/>
      <c r="E10" s="340"/>
    </row>
    <row r="11" spans="1:5">
      <c r="A11" s="87">
        <v>1995</v>
      </c>
      <c r="B11" s="341">
        <v>35.563766623304957</v>
      </c>
      <c r="C11" s="341"/>
      <c r="D11" s="341"/>
      <c r="E11" s="341"/>
    </row>
    <row r="12" spans="1:5">
      <c r="A12" s="86">
        <v>1996</v>
      </c>
      <c r="B12" s="340">
        <v>35.955813153174347</v>
      </c>
      <c r="C12" s="340"/>
      <c r="D12" s="340"/>
      <c r="E12" s="340"/>
    </row>
    <row r="13" spans="1:5">
      <c r="A13" s="87">
        <v>1997</v>
      </c>
      <c r="B13" s="341">
        <v>37.290706967732902</v>
      </c>
      <c r="C13" s="341"/>
      <c r="D13" s="341"/>
      <c r="E13" s="341"/>
    </row>
    <row r="14" spans="1:5">
      <c r="A14" s="86">
        <v>1998</v>
      </c>
      <c r="B14" s="340">
        <v>37.365631637145064</v>
      </c>
      <c r="C14" s="340"/>
      <c r="D14" s="340"/>
      <c r="E14" s="340"/>
    </row>
    <row r="15" spans="1:5">
      <c r="A15" s="87">
        <v>1999</v>
      </c>
      <c r="B15" s="341">
        <v>37.849283498657478</v>
      </c>
      <c r="C15" s="341"/>
      <c r="D15" s="341"/>
      <c r="E15" s="341"/>
    </row>
    <row r="16" spans="1:5">
      <c r="A16" s="86">
        <v>2000</v>
      </c>
      <c r="B16" s="340">
        <v>38.406997278540416</v>
      </c>
      <c r="C16" s="340"/>
      <c r="D16" s="340"/>
      <c r="E16" s="340"/>
    </row>
    <row r="17" spans="1:5">
      <c r="A17" s="87">
        <v>2001</v>
      </c>
      <c r="B17" s="341">
        <v>38.799999999999997</v>
      </c>
      <c r="C17" s="341"/>
      <c r="D17" s="341"/>
      <c r="E17" s="341"/>
    </row>
    <row r="18" spans="1:5">
      <c r="A18" s="86">
        <v>2002</v>
      </c>
      <c r="B18" s="340">
        <v>39.200000000000003</v>
      </c>
      <c r="C18" s="340"/>
      <c r="D18" s="340"/>
      <c r="E18" s="340"/>
    </row>
    <row r="19" spans="1:5">
      <c r="A19" s="87">
        <v>2003</v>
      </c>
      <c r="B19" s="341">
        <v>39.700000000000003</v>
      </c>
      <c r="C19" s="341"/>
      <c r="D19" s="341"/>
      <c r="E19" s="341"/>
    </row>
    <row r="20" spans="1:5">
      <c r="A20" s="86">
        <v>2004</v>
      </c>
      <c r="B20" s="340">
        <v>40.1</v>
      </c>
      <c r="C20" s="340"/>
      <c r="D20" s="340"/>
      <c r="E20" s="340"/>
    </row>
    <row r="21" spans="1:5">
      <c r="A21" s="87">
        <v>2005</v>
      </c>
      <c r="B21" s="341">
        <v>40.6</v>
      </c>
      <c r="C21" s="341">
        <v>54</v>
      </c>
      <c r="D21" s="341">
        <v>51</v>
      </c>
      <c r="E21" s="341">
        <v>4</v>
      </c>
    </row>
    <row r="22" spans="1:5">
      <c r="A22" s="86">
        <v>2006</v>
      </c>
      <c r="B22" s="340">
        <v>42.7</v>
      </c>
      <c r="C22" s="340">
        <v>59</v>
      </c>
      <c r="D22" s="340">
        <v>52</v>
      </c>
      <c r="E22" s="340">
        <v>5</v>
      </c>
    </row>
    <row r="23" spans="1:5">
      <c r="A23" s="87">
        <v>2007</v>
      </c>
      <c r="B23" s="341">
        <v>44.2</v>
      </c>
      <c r="C23" s="341">
        <v>62</v>
      </c>
      <c r="D23" s="341">
        <v>53</v>
      </c>
      <c r="E23" s="341">
        <v>6</v>
      </c>
    </row>
    <row r="24" spans="1:5">
      <c r="A24" s="86">
        <v>2008</v>
      </c>
      <c r="B24" s="340">
        <v>45.2</v>
      </c>
      <c r="C24" s="340">
        <v>65</v>
      </c>
      <c r="D24" s="340">
        <v>54</v>
      </c>
      <c r="E24" s="340">
        <v>7</v>
      </c>
    </row>
    <row r="25" spans="1:5">
      <c r="A25" s="336">
        <v>2009</v>
      </c>
      <c r="B25" s="342">
        <v>48.1</v>
      </c>
      <c r="C25" s="757">
        <v>68</v>
      </c>
      <c r="D25" s="757">
        <v>58</v>
      </c>
      <c r="E25" s="757">
        <v>7</v>
      </c>
    </row>
    <row r="26" spans="1:5">
      <c r="A26" s="390">
        <v>2010</v>
      </c>
      <c r="B26" s="391">
        <v>47.9</v>
      </c>
      <c r="C26" s="758">
        <v>66</v>
      </c>
      <c r="D26" s="758">
        <v>56</v>
      </c>
      <c r="E26" s="758">
        <v>8</v>
      </c>
    </row>
    <row r="27" spans="1:5">
      <c r="A27" s="87">
        <v>2011</v>
      </c>
      <c r="B27" s="5">
        <v>48</v>
      </c>
      <c r="C27" s="5">
        <v>67</v>
      </c>
      <c r="D27" s="5">
        <v>60</v>
      </c>
      <c r="E27" s="5">
        <v>9</v>
      </c>
    </row>
    <row r="28" spans="1:5">
      <c r="A28" s="87"/>
      <c r="B28" s="5"/>
      <c r="C28" s="5"/>
      <c r="D28" s="5"/>
      <c r="E28" s="5"/>
    </row>
    <row r="29" spans="1:5">
      <c r="A29" s="88" t="s">
        <v>422</v>
      </c>
      <c r="B29" s="5"/>
      <c r="C29" s="5"/>
      <c r="D29" s="5"/>
      <c r="E29" s="5"/>
    </row>
    <row r="30" spans="1:5">
      <c r="A30" s="1"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zoomScaleNormal="100" workbookViewId="0"/>
  </sheetViews>
  <sheetFormatPr defaultColWidth="3.5703125" defaultRowHeight="12"/>
  <cols>
    <col min="1" max="1" width="5.7109375" style="90" customWidth="1"/>
    <col min="2" max="2" width="12.7109375" style="90" customWidth="1"/>
    <col min="3" max="5" width="10.7109375" style="90" customWidth="1"/>
    <col min="6" max="6" width="10.7109375" style="119" customWidth="1"/>
    <col min="7" max="7" width="10.7109375" style="90" customWidth="1"/>
    <col min="8" max="8" width="13.7109375" style="90" customWidth="1"/>
    <col min="9" max="9" width="5.42578125" style="90" bestFit="1" customWidth="1"/>
    <col min="10" max="16384" width="3.5703125" style="90"/>
  </cols>
  <sheetData>
    <row r="1" spans="1:18" ht="15.95" customHeight="1">
      <c r="A1" s="105"/>
      <c r="B1" s="105"/>
      <c r="C1" s="105"/>
      <c r="D1" s="105"/>
      <c r="E1" s="105"/>
      <c r="F1" s="105"/>
      <c r="G1" s="105"/>
      <c r="H1" s="105"/>
      <c r="I1" s="105"/>
      <c r="J1" s="105"/>
      <c r="K1" s="105"/>
      <c r="L1" s="105"/>
      <c r="M1" s="105"/>
      <c r="N1" s="105"/>
      <c r="O1" s="105"/>
      <c r="P1" s="105"/>
      <c r="Q1" s="105"/>
      <c r="R1" s="105"/>
    </row>
    <row r="2" spans="1:18" ht="15.95" customHeight="1">
      <c r="A2" s="105"/>
      <c r="B2" s="105"/>
      <c r="C2" s="105"/>
      <c r="D2" s="105"/>
      <c r="E2" s="105"/>
      <c r="F2" s="105"/>
      <c r="G2" s="105"/>
      <c r="H2" s="105"/>
      <c r="I2" s="105"/>
      <c r="J2" s="105"/>
      <c r="K2" s="105"/>
      <c r="L2" s="105"/>
      <c r="M2" s="105"/>
      <c r="N2" s="105"/>
      <c r="O2" s="105"/>
      <c r="P2" s="105"/>
      <c r="Q2" s="105"/>
      <c r="R2" s="105"/>
    </row>
    <row r="3" spans="1:18" ht="15.95" customHeight="1">
      <c r="A3" s="759" t="s">
        <v>271</v>
      </c>
      <c r="B3" s="759"/>
      <c r="C3" s="759"/>
      <c r="D3" s="759"/>
      <c r="E3" s="759"/>
      <c r="F3" s="759"/>
      <c r="G3" s="759"/>
      <c r="H3" s="759"/>
      <c r="I3" s="106"/>
      <c r="J3" s="105"/>
      <c r="K3" s="105"/>
      <c r="L3" s="105"/>
      <c r="M3" s="105"/>
      <c r="N3" s="105"/>
      <c r="O3" s="105"/>
      <c r="P3" s="105"/>
      <c r="Q3" s="105"/>
      <c r="R3" s="105"/>
    </row>
    <row r="4" spans="1:18" ht="15.95" customHeight="1">
      <c r="A4" s="716" t="s">
        <v>201</v>
      </c>
      <c r="B4" s="105"/>
      <c r="C4" s="105"/>
      <c r="D4" s="105"/>
      <c r="E4" s="105"/>
      <c r="F4" s="105"/>
      <c r="G4" s="105"/>
      <c r="H4" s="105"/>
      <c r="I4" s="105"/>
      <c r="J4" s="105"/>
      <c r="K4" s="105"/>
      <c r="L4" s="105"/>
      <c r="M4" s="105"/>
      <c r="N4" s="105"/>
      <c r="O4" s="105"/>
      <c r="P4" s="105"/>
      <c r="Q4" s="105"/>
      <c r="R4" s="105"/>
    </row>
    <row r="5" spans="1:18" ht="15.95" customHeight="1">
      <c r="A5" s="716"/>
      <c r="B5" s="105"/>
      <c r="C5" s="105"/>
      <c r="D5" s="105"/>
      <c r="E5" s="105"/>
      <c r="F5" s="105"/>
      <c r="G5" s="105"/>
      <c r="H5" s="105"/>
      <c r="I5" s="105"/>
      <c r="J5" s="105"/>
      <c r="K5" s="105"/>
      <c r="L5" s="105"/>
      <c r="M5" s="105"/>
      <c r="N5" s="105"/>
      <c r="O5" s="105"/>
      <c r="P5" s="105"/>
      <c r="Q5" s="105"/>
      <c r="R5" s="105"/>
    </row>
    <row r="6" spans="1:18" ht="26.1" customHeight="1">
      <c r="A6" s="107" t="s">
        <v>6</v>
      </c>
      <c r="B6" s="108" t="s">
        <v>23</v>
      </c>
      <c r="C6" s="109" t="s">
        <v>57</v>
      </c>
      <c r="D6" s="109" t="s">
        <v>43</v>
      </c>
      <c r="E6" s="108" t="s">
        <v>344</v>
      </c>
      <c r="F6" s="108" t="s">
        <v>59</v>
      </c>
      <c r="G6" s="110" t="s">
        <v>28</v>
      </c>
      <c r="H6" s="110" t="s">
        <v>345</v>
      </c>
      <c r="I6" s="111"/>
      <c r="J6" s="111"/>
      <c r="K6" s="105"/>
      <c r="L6" s="105"/>
      <c r="M6" s="105"/>
      <c r="N6" s="105"/>
      <c r="O6" s="105"/>
      <c r="P6" s="105"/>
      <c r="Q6" s="105"/>
      <c r="R6" s="105"/>
    </row>
    <row r="7" spans="1:18" ht="15.95" customHeight="1">
      <c r="A7" s="112">
        <v>1970</v>
      </c>
      <c r="B7" s="113">
        <v>118.6</v>
      </c>
      <c r="C7" s="113">
        <v>21.9</v>
      </c>
      <c r="D7" s="113">
        <v>12.1</v>
      </c>
      <c r="E7" s="113">
        <v>12.1</v>
      </c>
      <c r="F7" s="113" t="s">
        <v>8</v>
      </c>
      <c r="G7" s="114">
        <v>164.8</v>
      </c>
      <c r="H7" s="114">
        <v>157.80000000000001</v>
      </c>
      <c r="I7" s="105"/>
      <c r="J7" s="105"/>
      <c r="K7" s="105"/>
      <c r="L7" s="105"/>
      <c r="M7" s="105"/>
      <c r="N7" s="105"/>
      <c r="O7" s="105"/>
      <c r="P7" s="105"/>
      <c r="Q7" s="105"/>
      <c r="R7" s="105"/>
    </row>
    <row r="8" spans="1:18" ht="15.95" customHeight="1">
      <c r="A8" s="115">
        <v>1971</v>
      </c>
      <c r="B8" s="116">
        <v>112.9</v>
      </c>
      <c r="C8" s="116">
        <v>24.3</v>
      </c>
      <c r="D8" s="116">
        <v>12.8</v>
      </c>
      <c r="E8" s="116">
        <v>8.8000000000000007</v>
      </c>
      <c r="F8" s="116" t="s">
        <v>8</v>
      </c>
      <c r="G8" s="117">
        <v>158.69999999999999</v>
      </c>
      <c r="H8" s="117">
        <v>163.19999999999999</v>
      </c>
      <c r="I8" s="105"/>
      <c r="J8" s="105"/>
      <c r="K8" s="105"/>
      <c r="L8" s="105"/>
      <c r="M8" s="105"/>
      <c r="N8" s="105"/>
      <c r="O8" s="105"/>
      <c r="P8" s="105"/>
      <c r="Q8" s="105"/>
      <c r="R8" s="105"/>
    </row>
    <row r="9" spans="1:18" ht="15.95" customHeight="1">
      <c r="A9" s="112">
        <v>1972</v>
      </c>
      <c r="B9" s="113">
        <v>109.2</v>
      </c>
      <c r="C9" s="113">
        <v>26.7</v>
      </c>
      <c r="D9" s="113">
        <v>14</v>
      </c>
      <c r="E9" s="113">
        <v>7.6</v>
      </c>
      <c r="F9" s="113" t="s">
        <v>8</v>
      </c>
      <c r="G9" s="114">
        <v>157.5</v>
      </c>
      <c r="H9" s="114">
        <v>163.80000000000001</v>
      </c>
      <c r="I9" s="105"/>
      <c r="J9" s="105"/>
      <c r="K9" s="105"/>
      <c r="L9" s="105"/>
      <c r="M9" s="105"/>
      <c r="N9" s="105"/>
      <c r="O9" s="105"/>
      <c r="P9" s="105"/>
      <c r="Q9" s="105"/>
      <c r="R9" s="105"/>
    </row>
    <row r="10" spans="1:18" ht="15.95" customHeight="1">
      <c r="A10" s="115">
        <v>1973</v>
      </c>
      <c r="B10" s="116">
        <v>113.4</v>
      </c>
      <c r="C10" s="116">
        <v>28.4</v>
      </c>
      <c r="D10" s="116">
        <v>15.1</v>
      </c>
      <c r="E10" s="116">
        <v>6.7</v>
      </c>
      <c r="F10" s="116" t="s">
        <v>8</v>
      </c>
      <c r="G10" s="117">
        <v>163.6</v>
      </c>
      <c r="H10" s="117">
        <v>159.4</v>
      </c>
      <c r="I10" s="105"/>
      <c r="J10" s="105"/>
      <c r="K10" s="105"/>
      <c r="L10" s="105"/>
      <c r="M10" s="105"/>
      <c r="N10" s="105"/>
      <c r="O10" s="105"/>
      <c r="P10" s="105"/>
      <c r="Q10" s="105"/>
      <c r="R10" s="105"/>
    </row>
    <row r="11" spans="1:18" ht="15.95" customHeight="1">
      <c r="A11" s="112">
        <v>1974</v>
      </c>
      <c r="B11" s="113">
        <v>90.2</v>
      </c>
      <c r="C11" s="113">
        <v>28.2</v>
      </c>
      <c r="D11" s="113">
        <v>14.6</v>
      </c>
      <c r="E11" s="113">
        <v>6.8</v>
      </c>
      <c r="F11" s="113" t="s">
        <v>8</v>
      </c>
      <c r="G11" s="114">
        <v>139.80000000000001</v>
      </c>
      <c r="H11" s="114">
        <v>157.30000000000001</v>
      </c>
      <c r="I11" s="105"/>
      <c r="J11" s="105"/>
      <c r="K11" s="105"/>
      <c r="L11" s="105"/>
      <c r="M11" s="105"/>
      <c r="N11" s="105"/>
      <c r="O11" s="105"/>
      <c r="P11" s="105"/>
      <c r="Q11" s="105"/>
      <c r="R11" s="105"/>
    </row>
    <row r="12" spans="1:18" ht="15.95" customHeight="1">
      <c r="A12" s="115">
        <v>1975</v>
      </c>
      <c r="B12" s="116">
        <v>97.4</v>
      </c>
      <c r="C12" s="116">
        <v>31.7</v>
      </c>
      <c r="D12" s="116">
        <v>16.600000000000001</v>
      </c>
      <c r="E12" s="116">
        <v>6</v>
      </c>
      <c r="F12" s="116" t="s">
        <v>8</v>
      </c>
      <c r="G12" s="117">
        <v>151.80000000000001</v>
      </c>
      <c r="H12" s="117">
        <v>162.30000000000001</v>
      </c>
      <c r="I12" s="105"/>
      <c r="J12" s="105"/>
      <c r="K12" s="105"/>
      <c r="L12" s="105"/>
      <c r="M12" s="105"/>
      <c r="N12" s="105"/>
      <c r="O12" s="105"/>
      <c r="P12" s="105"/>
      <c r="Q12" s="105"/>
      <c r="R12" s="105"/>
    </row>
    <row r="13" spans="1:18" ht="15.95" customHeight="1">
      <c r="A13" s="112">
        <v>1976</v>
      </c>
      <c r="B13" s="113">
        <v>103.6</v>
      </c>
      <c r="C13" s="113">
        <v>35.9</v>
      </c>
      <c r="D13" s="113">
        <v>20</v>
      </c>
      <c r="E13" s="113">
        <v>6.3</v>
      </c>
      <c r="F13" s="113" t="s">
        <v>8</v>
      </c>
      <c r="G13" s="114">
        <v>165.8</v>
      </c>
      <c r="H13" s="114">
        <v>159.4</v>
      </c>
      <c r="I13" s="105"/>
      <c r="J13" s="105"/>
      <c r="K13" s="105"/>
      <c r="L13" s="105"/>
      <c r="M13" s="105"/>
      <c r="N13" s="105"/>
      <c r="O13" s="105"/>
      <c r="P13" s="105"/>
      <c r="Q13" s="105"/>
      <c r="R13" s="105"/>
    </row>
    <row r="14" spans="1:18" ht="15.95" customHeight="1">
      <c r="A14" s="115">
        <v>1977</v>
      </c>
      <c r="B14" s="116">
        <v>96.4</v>
      </c>
      <c r="C14" s="116">
        <v>38.1</v>
      </c>
      <c r="D14" s="116">
        <v>21.3</v>
      </c>
      <c r="E14" s="116">
        <v>6.9</v>
      </c>
      <c r="F14" s="116" t="s">
        <v>8</v>
      </c>
      <c r="G14" s="117">
        <v>162.80000000000001</v>
      </c>
      <c r="H14" s="117">
        <v>165.3</v>
      </c>
      <c r="I14" s="105"/>
      <c r="J14" s="105"/>
      <c r="K14" s="105"/>
      <c r="L14" s="105"/>
      <c r="M14" s="105"/>
      <c r="N14" s="105"/>
      <c r="O14" s="105"/>
      <c r="P14" s="105"/>
      <c r="Q14" s="105"/>
      <c r="R14" s="105"/>
    </row>
    <row r="15" spans="1:18" ht="15.95" customHeight="1">
      <c r="A15" s="112">
        <v>1978</v>
      </c>
      <c r="B15" s="113">
        <v>95.5</v>
      </c>
      <c r="C15" s="113">
        <v>40.1</v>
      </c>
      <c r="D15" s="113">
        <v>22.9</v>
      </c>
      <c r="E15" s="113">
        <v>7.8</v>
      </c>
      <c r="F15" s="113" t="s">
        <v>8</v>
      </c>
      <c r="G15" s="114">
        <v>166.3</v>
      </c>
      <c r="H15" s="114">
        <v>163.80000000000001</v>
      </c>
      <c r="I15" s="105"/>
      <c r="J15" s="105"/>
      <c r="K15" s="105"/>
      <c r="L15" s="105"/>
      <c r="M15" s="105"/>
      <c r="N15" s="105"/>
      <c r="O15" s="105"/>
      <c r="P15" s="105"/>
      <c r="Q15" s="105"/>
      <c r="R15" s="105"/>
    </row>
    <row r="16" spans="1:18" ht="15.95" customHeight="1">
      <c r="A16" s="115">
        <v>1979</v>
      </c>
      <c r="B16" s="116">
        <v>99</v>
      </c>
      <c r="C16" s="116">
        <v>42.5</v>
      </c>
      <c r="D16" s="116">
        <v>24.1</v>
      </c>
      <c r="E16" s="116">
        <v>8.8000000000000007</v>
      </c>
      <c r="F16" s="116" t="s">
        <v>8</v>
      </c>
      <c r="G16" s="117">
        <v>174.4</v>
      </c>
      <c r="H16" s="117">
        <v>165.4</v>
      </c>
      <c r="I16" s="105"/>
      <c r="J16" s="105"/>
      <c r="K16" s="105"/>
      <c r="L16" s="105"/>
      <c r="M16" s="105"/>
      <c r="N16" s="105"/>
      <c r="O16" s="105"/>
      <c r="P16" s="105"/>
      <c r="Q16" s="105"/>
      <c r="R16" s="105"/>
    </row>
    <row r="17" spans="1:18" ht="15.95" customHeight="1">
      <c r="A17" s="112">
        <v>1980</v>
      </c>
      <c r="B17" s="113">
        <v>87.3</v>
      </c>
      <c r="C17" s="113">
        <v>43</v>
      </c>
      <c r="D17" s="113">
        <v>24.7</v>
      </c>
      <c r="E17" s="113">
        <v>9.8000000000000007</v>
      </c>
      <c r="F17" s="113" t="s">
        <v>8</v>
      </c>
      <c r="G17" s="114">
        <v>164.8</v>
      </c>
      <c r="H17" s="114">
        <v>161.19999999999999</v>
      </c>
      <c r="I17" s="105"/>
      <c r="J17" s="105"/>
      <c r="K17" s="105"/>
      <c r="L17" s="105"/>
      <c r="M17" s="105"/>
      <c r="N17" s="105"/>
      <c r="O17" s="105"/>
      <c r="P17" s="105"/>
      <c r="Q17" s="105"/>
      <c r="R17" s="105"/>
    </row>
    <row r="18" spans="1:18" ht="15.95" customHeight="1">
      <c r="A18" s="115">
        <v>1981</v>
      </c>
      <c r="B18" s="116">
        <v>80.099999999999994</v>
      </c>
      <c r="C18" s="116">
        <v>44.8</v>
      </c>
      <c r="D18" s="116">
        <v>25.4</v>
      </c>
      <c r="E18" s="116">
        <v>11.6</v>
      </c>
      <c r="F18" s="116" t="s">
        <v>8</v>
      </c>
      <c r="G18" s="117">
        <v>161.9</v>
      </c>
      <c r="H18" s="117">
        <v>159</v>
      </c>
      <c r="I18" s="105"/>
      <c r="J18" s="105"/>
      <c r="K18" s="105"/>
      <c r="L18" s="105"/>
      <c r="M18" s="105"/>
      <c r="N18" s="105"/>
      <c r="O18" s="105"/>
      <c r="P18" s="105"/>
      <c r="Q18" s="105"/>
      <c r="R18" s="105"/>
    </row>
    <row r="19" spans="1:18" ht="15.95" customHeight="1">
      <c r="A19" s="112">
        <v>1982</v>
      </c>
      <c r="B19" s="113">
        <v>68.599999999999994</v>
      </c>
      <c r="C19" s="113">
        <v>48.2</v>
      </c>
      <c r="D19" s="113">
        <v>25.6</v>
      </c>
      <c r="E19" s="113">
        <v>11.3</v>
      </c>
      <c r="F19" s="113" t="s">
        <v>8</v>
      </c>
      <c r="G19" s="114">
        <v>153.69999999999999</v>
      </c>
      <c r="H19" s="114">
        <v>157</v>
      </c>
      <c r="I19" s="105"/>
      <c r="J19" s="105"/>
      <c r="K19" s="105"/>
      <c r="L19" s="105"/>
      <c r="M19" s="105"/>
      <c r="N19" s="105"/>
      <c r="O19" s="105"/>
      <c r="P19" s="105"/>
      <c r="Q19" s="105"/>
      <c r="R19" s="105"/>
    </row>
    <row r="20" spans="1:18" ht="15.95" customHeight="1">
      <c r="A20" s="115">
        <v>1983</v>
      </c>
      <c r="B20" s="116">
        <v>56.69361111111111</v>
      </c>
      <c r="C20" s="116">
        <v>51.230833333333337</v>
      </c>
      <c r="D20" s="116">
        <v>26.1</v>
      </c>
      <c r="E20" s="116">
        <v>10.449444444444444</v>
      </c>
      <c r="F20" s="116">
        <v>0.88583333333333336</v>
      </c>
      <c r="G20" s="117">
        <v>145.35972222222222</v>
      </c>
      <c r="H20" s="117">
        <v>151.78461436608933</v>
      </c>
      <c r="I20" s="438"/>
      <c r="J20" s="105"/>
      <c r="K20" s="105"/>
      <c r="L20" s="105"/>
      <c r="M20" s="105"/>
      <c r="N20" s="105"/>
      <c r="O20" s="105"/>
      <c r="P20" s="105"/>
      <c r="Q20" s="105"/>
      <c r="R20" s="105"/>
    </row>
    <row r="21" spans="1:18" ht="15.95" customHeight="1">
      <c r="A21" s="112">
        <v>1984</v>
      </c>
      <c r="B21" s="113">
        <v>50.592777777777776</v>
      </c>
      <c r="C21" s="113">
        <v>54.42</v>
      </c>
      <c r="D21" s="113">
        <v>27.3</v>
      </c>
      <c r="E21" s="113">
        <v>11.860277777777778</v>
      </c>
      <c r="F21" s="113">
        <v>0.9094444444444445</v>
      </c>
      <c r="G21" s="114">
        <v>145.08250000000001</v>
      </c>
      <c r="H21" s="114">
        <v>149.90167251446698</v>
      </c>
      <c r="I21" s="438"/>
      <c r="J21" s="105"/>
      <c r="K21" s="105"/>
      <c r="L21" s="105"/>
      <c r="M21" s="105"/>
      <c r="N21" s="105"/>
      <c r="O21" s="105"/>
      <c r="P21" s="105"/>
      <c r="Q21" s="105"/>
      <c r="R21" s="105"/>
    </row>
    <row r="22" spans="1:18" ht="15.95" customHeight="1">
      <c r="A22" s="115">
        <v>1985</v>
      </c>
      <c r="B22" s="116">
        <v>49.416388888888889</v>
      </c>
      <c r="C22" s="116">
        <v>62.931111111111115</v>
      </c>
      <c r="D22" s="116">
        <v>33.9</v>
      </c>
      <c r="E22" s="116">
        <v>13.760833333333334</v>
      </c>
      <c r="F22" s="116">
        <v>0.995</v>
      </c>
      <c r="G22" s="117">
        <v>161.00333333333333</v>
      </c>
      <c r="H22" s="117">
        <v>151.65694497057743</v>
      </c>
      <c r="I22" s="438"/>
      <c r="J22" s="105"/>
      <c r="K22" s="105"/>
      <c r="L22" s="105"/>
      <c r="M22" s="105"/>
      <c r="N22" s="105"/>
      <c r="O22" s="105"/>
      <c r="P22" s="105"/>
      <c r="Q22" s="105"/>
      <c r="R22" s="105"/>
    </row>
    <row r="23" spans="1:18" ht="15.95" customHeight="1">
      <c r="A23" s="112">
        <v>1986</v>
      </c>
      <c r="B23" s="113">
        <v>44.489444444444445</v>
      </c>
      <c r="C23" s="113">
        <v>63.518055555555556</v>
      </c>
      <c r="D23" s="113">
        <v>33</v>
      </c>
      <c r="E23" s="113">
        <v>13.160555555555556</v>
      </c>
      <c r="F23" s="113">
        <v>1.2316666666666667</v>
      </c>
      <c r="G23" s="114">
        <v>155.39972222222221</v>
      </c>
      <c r="H23" s="114">
        <v>153.25616328909808</v>
      </c>
      <c r="I23" s="438"/>
      <c r="J23" s="105"/>
      <c r="K23" s="105"/>
      <c r="L23" s="105"/>
      <c r="M23" s="105"/>
      <c r="N23" s="105"/>
      <c r="O23" s="105"/>
      <c r="P23" s="105"/>
      <c r="Q23" s="105"/>
      <c r="R23" s="105"/>
    </row>
    <row r="24" spans="1:18" ht="15.95" customHeight="1">
      <c r="A24" s="115">
        <v>1987</v>
      </c>
      <c r="B24" s="116">
        <v>47.973611111111111</v>
      </c>
      <c r="C24" s="116">
        <v>65.771111111111111</v>
      </c>
      <c r="D24" s="116">
        <v>35.299999999999997</v>
      </c>
      <c r="E24" s="116">
        <v>12.071944444444444</v>
      </c>
      <c r="F24" s="116">
        <v>1.546388888888889</v>
      </c>
      <c r="G24" s="117">
        <v>162.66305555555556</v>
      </c>
      <c r="H24" s="117">
        <v>155.11413450538709</v>
      </c>
      <c r="I24" s="438"/>
      <c r="J24" s="105"/>
      <c r="K24" s="105"/>
      <c r="L24" s="105"/>
      <c r="M24" s="105"/>
      <c r="N24" s="105"/>
      <c r="O24" s="105"/>
      <c r="P24" s="105"/>
      <c r="Q24" s="105"/>
      <c r="R24" s="105"/>
    </row>
    <row r="25" spans="1:18" ht="15.95" customHeight="1">
      <c r="A25" s="112">
        <v>1988</v>
      </c>
      <c r="B25" s="113">
        <v>44.962777777777781</v>
      </c>
      <c r="C25" s="113">
        <v>64.471111111111114</v>
      </c>
      <c r="D25" s="113">
        <v>32.18</v>
      </c>
      <c r="E25" s="113">
        <v>11.455555555555556</v>
      </c>
      <c r="F25" s="113">
        <v>1.5936111111111111</v>
      </c>
      <c r="G25" s="114">
        <v>154.66305555555556</v>
      </c>
      <c r="H25" s="114">
        <v>157.89427466593446</v>
      </c>
      <c r="I25" s="438"/>
      <c r="J25" s="105"/>
      <c r="K25" s="105"/>
      <c r="L25" s="105"/>
      <c r="M25" s="105"/>
      <c r="N25" s="105"/>
      <c r="O25" s="105"/>
      <c r="P25" s="105"/>
      <c r="Q25" s="105"/>
      <c r="R25" s="105"/>
    </row>
    <row r="26" spans="1:18" ht="15.95" customHeight="1">
      <c r="A26" s="115">
        <v>1989</v>
      </c>
      <c r="B26" s="116">
        <v>41.517777777777773</v>
      </c>
      <c r="C26" s="116">
        <v>63.876111111111108</v>
      </c>
      <c r="D26" s="116">
        <v>29.911944444444444</v>
      </c>
      <c r="E26" s="116">
        <v>11.025555555555556</v>
      </c>
      <c r="F26" s="116">
        <v>1.6930555555555555</v>
      </c>
      <c r="G26" s="117">
        <v>148.02444444444447</v>
      </c>
      <c r="H26" s="117">
        <v>160.00566091332036</v>
      </c>
      <c r="I26" s="438"/>
      <c r="J26" s="105"/>
      <c r="K26" s="105"/>
      <c r="L26" s="105"/>
      <c r="M26" s="105"/>
      <c r="N26" s="105"/>
      <c r="O26" s="105"/>
      <c r="P26" s="105"/>
      <c r="Q26" s="105"/>
      <c r="R26" s="105"/>
    </row>
    <row r="27" spans="1:18" ht="15.95" customHeight="1">
      <c r="A27" s="112">
        <v>1990</v>
      </c>
      <c r="B27" s="113">
        <v>41.118055555555557</v>
      </c>
      <c r="C27" s="113">
        <v>65.006944444444443</v>
      </c>
      <c r="D27" s="113">
        <v>30.693055555555556</v>
      </c>
      <c r="E27" s="113">
        <v>11.153055555555556</v>
      </c>
      <c r="F27" s="113">
        <v>1.7802777777777776</v>
      </c>
      <c r="G27" s="114">
        <v>149.7513888888889</v>
      </c>
      <c r="H27" s="114">
        <v>162.4258057334182</v>
      </c>
      <c r="I27" s="438"/>
      <c r="J27" s="105"/>
      <c r="K27" s="105"/>
      <c r="L27" s="105"/>
      <c r="M27" s="105"/>
      <c r="N27" s="105"/>
      <c r="O27" s="105"/>
      <c r="P27" s="105"/>
      <c r="Q27" s="105"/>
      <c r="R27" s="105"/>
    </row>
    <row r="28" spans="1:18" ht="15.95" customHeight="1">
      <c r="A28" s="115">
        <v>1991</v>
      </c>
      <c r="B28" s="116">
        <v>40.376111111111115</v>
      </c>
      <c r="C28" s="116">
        <v>68.89</v>
      </c>
      <c r="D28" s="116">
        <v>34.308055555555555</v>
      </c>
      <c r="E28" s="116">
        <v>11.176388888888889</v>
      </c>
      <c r="F28" s="116">
        <v>1.8347222222222221</v>
      </c>
      <c r="G28" s="117">
        <v>156.58527777777775</v>
      </c>
      <c r="H28" s="117">
        <v>161.38970440821257</v>
      </c>
      <c r="I28" s="438"/>
      <c r="J28" s="105"/>
      <c r="K28" s="105"/>
      <c r="L28" s="105"/>
      <c r="M28" s="105"/>
      <c r="N28" s="105"/>
      <c r="O28" s="105"/>
      <c r="P28" s="105"/>
      <c r="Q28" s="105"/>
      <c r="R28" s="105"/>
    </row>
    <row r="29" spans="1:18" ht="15.95" customHeight="1">
      <c r="A29" s="112">
        <v>1992</v>
      </c>
      <c r="B29" s="113">
        <v>37.76305555555556</v>
      </c>
      <c r="C29" s="113">
        <v>67.814166666666665</v>
      </c>
      <c r="D29" s="113">
        <v>34.116944444444442</v>
      </c>
      <c r="E29" s="113">
        <v>11.176388888888889</v>
      </c>
      <c r="F29" s="113">
        <v>1.7294444444444443</v>
      </c>
      <c r="G29" s="114">
        <v>152.6</v>
      </c>
      <c r="H29" s="114">
        <v>159.86340831352987</v>
      </c>
      <c r="I29" s="438"/>
      <c r="J29" s="105"/>
      <c r="K29" s="105"/>
      <c r="L29" s="105"/>
      <c r="M29" s="105"/>
      <c r="N29" s="105"/>
      <c r="O29" s="105"/>
      <c r="P29" s="105"/>
      <c r="Q29" s="105"/>
      <c r="R29" s="105"/>
    </row>
    <row r="30" spans="1:18" ht="15.95" customHeight="1">
      <c r="A30" s="115">
        <v>1993</v>
      </c>
      <c r="B30" s="116">
        <v>38.003888888888888</v>
      </c>
      <c r="C30" s="116">
        <v>69.424999999999997</v>
      </c>
      <c r="D30" s="116">
        <v>36.361111111111114</v>
      </c>
      <c r="E30" s="116">
        <v>11.164444444444445</v>
      </c>
      <c r="F30" s="116">
        <v>1.7202777777777776</v>
      </c>
      <c r="G30" s="117">
        <v>156.67472222222221</v>
      </c>
      <c r="H30" s="117">
        <v>160.64175531083902</v>
      </c>
      <c r="I30" s="438"/>
      <c r="J30" s="105"/>
      <c r="K30" s="105"/>
      <c r="L30" s="105"/>
      <c r="M30" s="105"/>
      <c r="N30" s="105"/>
      <c r="O30" s="105"/>
      <c r="P30" s="105"/>
      <c r="Q30" s="105"/>
      <c r="R30" s="105"/>
    </row>
    <row r="31" spans="1:18" ht="15.95" customHeight="1">
      <c r="A31" s="112">
        <v>1994</v>
      </c>
      <c r="B31" s="113">
        <v>37.892499999999998</v>
      </c>
      <c r="C31" s="113">
        <v>70.210277777777776</v>
      </c>
      <c r="D31" s="113">
        <v>36.614166666666669</v>
      </c>
      <c r="E31" s="113">
        <v>10.548055555555555</v>
      </c>
      <c r="F31" s="113">
        <v>1.6644444444444444</v>
      </c>
      <c r="G31" s="114">
        <v>156.92944444444447</v>
      </c>
      <c r="H31" s="114">
        <v>160.48722106378554</v>
      </c>
      <c r="I31" s="438"/>
      <c r="J31" s="105"/>
      <c r="K31" s="105"/>
      <c r="L31" s="105"/>
      <c r="M31" s="105"/>
      <c r="N31" s="105"/>
      <c r="O31" s="105"/>
      <c r="P31" s="105"/>
      <c r="Q31" s="105"/>
      <c r="R31" s="105"/>
    </row>
    <row r="32" spans="1:18" ht="15.95" customHeight="1">
      <c r="A32" s="115">
        <v>1995</v>
      </c>
      <c r="B32" s="116">
        <v>36.159444444444439</v>
      </c>
      <c r="C32" s="116">
        <v>70.428055555555559</v>
      </c>
      <c r="D32" s="116">
        <v>37.123888888888892</v>
      </c>
      <c r="E32" s="116">
        <v>11.338888888888889</v>
      </c>
      <c r="F32" s="116">
        <v>1.8141666666666667</v>
      </c>
      <c r="G32" s="117">
        <v>156.86444444444447</v>
      </c>
      <c r="H32" s="117">
        <v>157.81740772960512</v>
      </c>
      <c r="I32" s="438"/>
      <c r="J32" s="105"/>
      <c r="K32" s="105"/>
      <c r="L32" s="105"/>
      <c r="M32" s="105"/>
      <c r="N32" s="105"/>
      <c r="O32" s="105"/>
      <c r="P32" s="105"/>
      <c r="Q32" s="105"/>
      <c r="R32" s="105"/>
    </row>
    <row r="33" spans="1:18" ht="15.95" customHeight="1">
      <c r="A33" s="112">
        <v>1996</v>
      </c>
      <c r="B33" s="113">
        <v>36.714444444444439</v>
      </c>
      <c r="C33" s="113">
        <v>71.601944444444442</v>
      </c>
      <c r="D33" s="113">
        <v>41.046944444444442</v>
      </c>
      <c r="E33" s="113">
        <v>11.606666666666667</v>
      </c>
      <c r="F33" s="113">
        <v>1.9352777777777777</v>
      </c>
      <c r="G33" s="114">
        <v>162.90527777777774</v>
      </c>
      <c r="H33" s="114">
        <v>158.99834766480632</v>
      </c>
      <c r="I33" s="438"/>
      <c r="J33" s="105"/>
      <c r="K33" s="105"/>
      <c r="L33" s="105"/>
      <c r="M33" s="105"/>
      <c r="N33" s="105"/>
      <c r="O33" s="105"/>
      <c r="P33" s="105"/>
      <c r="Q33" s="105"/>
      <c r="R33" s="105"/>
    </row>
    <row r="34" spans="1:18" ht="15.95" customHeight="1">
      <c r="A34" s="115">
        <v>1997</v>
      </c>
      <c r="B34" s="116">
        <v>33.418611111111112</v>
      </c>
      <c r="C34" s="116">
        <v>69.571944444444441</v>
      </c>
      <c r="D34" s="116">
        <v>37.603888888888889</v>
      </c>
      <c r="E34" s="116">
        <v>11.001666666666667</v>
      </c>
      <c r="F34" s="116">
        <v>1.8638888888888889</v>
      </c>
      <c r="G34" s="117">
        <v>153.46</v>
      </c>
      <c r="H34" s="117">
        <v>156.26808379918884</v>
      </c>
      <c r="I34" s="438"/>
      <c r="J34" s="105"/>
      <c r="K34" s="105"/>
      <c r="L34" s="105"/>
      <c r="M34" s="105"/>
      <c r="N34" s="105"/>
      <c r="O34" s="105"/>
      <c r="P34" s="105"/>
      <c r="Q34" s="105"/>
      <c r="R34" s="105"/>
    </row>
    <row r="35" spans="1:18" ht="15.95" customHeight="1">
      <c r="A35" s="112">
        <v>1998</v>
      </c>
      <c r="B35" s="113">
        <v>32.076944444444443</v>
      </c>
      <c r="C35" s="113">
        <v>69.924722222222229</v>
      </c>
      <c r="D35" s="113">
        <v>38.966944444444444</v>
      </c>
      <c r="E35" s="113">
        <v>10.815833333333334</v>
      </c>
      <c r="F35" s="113">
        <v>1.9808333333333332</v>
      </c>
      <c r="G35" s="114">
        <v>153.76527777777775</v>
      </c>
      <c r="H35" s="114">
        <v>157.89688705516221</v>
      </c>
      <c r="I35" s="438"/>
      <c r="J35" s="105"/>
      <c r="K35" s="105"/>
      <c r="L35" s="105"/>
      <c r="M35" s="105"/>
      <c r="N35" s="105"/>
      <c r="O35" s="105"/>
      <c r="P35" s="105"/>
      <c r="Q35" s="105"/>
      <c r="R35" s="105"/>
    </row>
    <row r="36" spans="1:18" ht="15.95" customHeight="1">
      <c r="A36" s="115">
        <v>1999</v>
      </c>
      <c r="B36" s="116">
        <v>30.371111111111109</v>
      </c>
      <c r="C36" s="116">
        <v>69.099722222222226</v>
      </c>
      <c r="D36" s="116">
        <v>39.291944444444447</v>
      </c>
      <c r="E36" s="116">
        <v>10.208333333333334</v>
      </c>
      <c r="F36" s="116">
        <v>1.9980555555555553</v>
      </c>
      <c r="G36" s="117">
        <v>150.96916666666669</v>
      </c>
      <c r="H36" s="117">
        <v>156.81211083761264</v>
      </c>
      <c r="I36" s="438"/>
      <c r="J36" s="105"/>
      <c r="K36" s="105"/>
      <c r="L36" s="105"/>
      <c r="M36" s="105"/>
      <c r="N36" s="105"/>
      <c r="O36" s="105"/>
      <c r="P36" s="105"/>
      <c r="Q36" s="105"/>
      <c r="R36" s="105"/>
    </row>
    <row r="37" spans="1:18" ht="15.95" customHeight="1">
      <c r="A37" s="112">
        <v>2000</v>
      </c>
      <c r="B37" s="113">
        <v>30.015555555555554</v>
      </c>
      <c r="C37" s="113">
        <v>68.951666666666668</v>
      </c>
      <c r="D37" s="113">
        <v>37.347777777777779</v>
      </c>
      <c r="E37" s="113">
        <v>10.30638888888889</v>
      </c>
      <c r="F37" s="113">
        <v>1.8536111111111109</v>
      </c>
      <c r="G37" s="114">
        <v>148.47499999999999</v>
      </c>
      <c r="H37" s="114">
        <v>160.94799831580184</v>
      </c>
      <c r="I37" s="438"/>
      <c r="J37" s="105"/>
      <c r="K37" s="105"/>
      <c r="L37" s="105"/>
      <c r="M37" s="105"/>
      <c r="N37" s="105"/>
      <c r="O37" s="105"/>
      <c r="P37" s="105"/>
      <c r="Q37" s="105"/>
      <c r="R37" s="105"/>
    </row>
    <row r="38" spans="1:18" ht="15.95" customHeight="1">
      <c r="A38" s="115">
        <v>2001</v>
      </c>
      <c r="B38" s="116">
        <v>28.2</v>
      </c>
      <c r="C38" s="116">
        <v>73.099999999999994</v>
      </c>
      <c r="D38" s="116">
        <v>40.599166666666669</v>
      </c>
      <c r="E38" s="116">
        <v>10.820555555555556</v>
      </c>
      <c r="F38" s="116">
        <v>1.9883333333333331</v>
      </c>
      <c r="G38" s="117">
        <v>154.69999999999999</v>
      </c>
      <c r="H38" s="117">
        <v>158.6</v>
      </c>
      <c r="I38" s="438"/>
      <c r="J38" s="105"/>
      <c r="K38" s="105"/>
      <c r="L38" s="105"/>
      <c r="M38" s="105"/>
      <c r="N38" s="105"/>
      <c r="O38" s="105"/>
      <c r="P38" s="105"/>
      <c r="Q38" s="105"/>
      <c r="R38" s="105"/>
    </row>
    <row r="39" spans="1:18" ht="15.95" customHeight="1">
      <c r="A39" s="112">
        <v>2002</v>
      </c>
      <c r="B39" s="113">
        <v>26.3</v>
      </c>
      <c r="C39" s="113">
        <v>72.5</v>
      </c>
      <c r="D39" s="113">
        <v>41.1</v>
      </c>
      <c r="E39" s="113">
        <v>11.3</v>
      </c>
      <c r="F39" s="113">
        <v>2.1</v>
      </c>
      <c r="G39" s="114">
        <v>153.30000000000001</v>
      </c>
      <c r="H39" s="114">
        <v>158</v>
      </c>
      <c r="I39" s="438"/>
      <c r="J39" s="105"/>
      <c r="K39" s="105"/>
      <c r="L39" s="105"/>
      <c r="M39" s="105"/>
      <c r="N39" s="105"/>
      <c r="O39" s="105"/>
      <c r="P39" s="105"/>
      <c r="Q39" s="105"/>
      <c r="R39" s="105"/>
    </row>
    <row r="40" spans="1:18" ht="15.95" customHeight="1">
      <c r="A40" s="115">
        <v>2003</v>
      </c>
      <c r="B40" s="116">
        <v>24.43</v>
      </c>
      <c r="C40" s="116">
        <v>72.09</v>
      </c>
      <c r="D40" s="116">
        <v>42.11</v>
      </c>
      <c r="E40" s="116">
        <v>12.84</v>
      </c>
      <c r="F40" s="116">
        <v>2.2000000000000002</v>
      </c>
      <c r="G40" s="117">
        <v>153.71</v>
      </c>
      <c r="H40" s="117">
        <v>155.97</v>
      </c>
      <c r="I40" s="438"/>
      <c r="J40" s="105"/>
      <c r="K40" s="105"/>
      <c r="L40" s="105"/>
      <c r="M40" s="105"/>
      <c r="N40" s="105"/>
      <c r="O40" s="105"/>
      <c r="P40" s="105"/>
      <c r="Q40" s="105"/>
      <c r="R40" s="105"/>
    </row>
    <row r="41" spans="1:18" ht="15.95" customHeight="1">
      <c r="A41" s="112">
        <v>2004</v>
      </c>
      <c r="B41" s="113">
        <v>22.179444444444446</v>
      </c>
      <c r="C41" s="113">
        <v>72.03</v>
      </c>
      <c r="D41" s="113">
        <v>42.01</v>
      </c>
      <c r="E41" s="113">
        <v>12.583055555555555</v>
      </c>
      <c r="F41" s="113">
        <v>2.2000000000000002</v>
      </c>
      <c r="G41" s="114">
        <v>151.02611111111111</v>
      </c>
      <c r="H41" s="114">
        <v>154.51025579291831</v>
      </c>
      <c r="I41" s="438"/>
      <c r="J41" s="105"/>
      <c r="K41" s="105"/>
      <c r="L41" s="105"/>
      <c r="M41" s="105"/>
      <c r="N41" s="105"/>
      <c r="O41" s="105"/>
      <c r="P41" s="105"/>
      <c r="Q41" s="105"/>
      <c r="R41" s="105"/>
    </row>
    <row r="42" spans="1:18" ht="15.95" customHeight="1">
      <c r="A42" s="115">
        <v>2005</v>
      </c>
      <c r="B42" s="116">
        <v>18.03916666666667</v>
      </c>
      <c r="C42" s="116">
        <v>72.314888888888888</v>
      </c>
      <c r="D42" s="116">
        <v>42.479722222222222</v>
      </c>
      <c r="E42" s="116">
        <v>13.526666666666667</v>
      </c>
      <c r="F42" s="116">
        <v>2.1791666666666667</v>
      </c>
      <c r="G42" s="117">
        <v>148.54711111111112</v>
      </c>
      <c r="H42" s="117">
        <v>152.82959990753938</v>
      </c>
      <c r="I42" s="438"/>
      <c r="J42" s="105"/>
      <c r="K42" s="105"/>
      <c r="L42" s="105"/>
      <c r="M42" s="105"/>
      <c r="N42" s="105"/>
      <c r="O42" s="105"/>
      <c r="P42" s="105"/>
      <c r="Q42" s="105"/>
      <c r="R42" s="105"/>
    </row>
    <row r="43" spans="1:18" ht="15.95" customHeight="1">
      <c r="A43" s="112">
        <v>2006</v>
      </c>
      <c r="B43" s="113">
        <v>16.091666666666669</v>
      </c>
      <c r="C43" s="113">
        <v>70.625</v>
      </c>
      <c r="D43" s="113">
        <v>41.978888888888889</v>
      </c>
      <c r="E43" s="113">
        <v>12.673055555555555</v>
      </c>
      <c r="F43" s="113">
        <v>2.3291666666666666</v>
      </c>
      <c r="G43" s="114">
        <v>143.69777777777779</v>
      </c>
      <c r="H43" s="114">
        <v>150.44798122734335</v>
      </c>
      <c r="I43" s="438"/>
      <c r="J43" s="105"/>
      <c r="K43" s="105"/>
      <c r="L43" s="105"/>
      <c r="M43" s="105"/>
      <c r="N43" s="105"/>
      <c r="O43" s="105"/>
      <c r="P43" s="105"/>
      <c r="Q43" s="105"/>
      <c r="R43" s="105"/>
    </row>
    <row r="44" spans="1:18" ht="15.95" customHeight="1">
      <c r="A44" s="115">
        <v>2007</v>
      </c>
      <c r="B44" s="116">
        <v>14.934722222222222</v>
      </c>
      <c r="C44" s="116">
        <v>69.885000000000005</v>
      </c>
      <c r="D44" s="116">
        <v>42.416111111111114</v>
      </c>
      <c r="E44" s="116">
        <v>13.898333333333333</v>
      </c>
      <c r="F44" s="116">
        <v>2.3022222222222224</v>
      </c>
      <c r="G44" s="117">
        <v>143.4363888888889</v>
      </c>
      <c r="H44" s="117">
        <v>152.42434314384644</v>
      </c>
      <c r="I44" s="438"/>
      <c r="J44" s="105"/>
      <c r="K44" s="105"/>
      <c r="L44" s="105"/>
      <c r="M44" s="105"/>
      <c r="N44" s="105"/>
      <c r="O44" s="105"/>
      <c r="P44" s="105"/>
      <c r="Q44" s="105"/>
      <c r="R44" s="105"/>
    </row>
    <row r="45" spans="1:18" ht="15.95" customHeight="1">
      <c r="A45" s="112">
        <v>2008</v>
      </c>
      <c r="B45" s="113">
        <v>13.827777777777779</v>
      </c>
      <c r="C45" s="113">
        <v>69.520277777777778</v>
      </c>
      <c r="D45" s="113">
        <v>42.484166666666667</v>
      </c>
      <c r="E45" s="113">
        <v>14.295555555555556</v>
      </c>
      <c r="F45" s="113">
        <v>1.7377777777777779</v>
      </c>
      <c r="G45" s="114">
        <v>141.86555555555557</v>
      </c>
      <c r="H45" s="114">
        <v>152.00064910752718</v>
      </c>
      <c r="I45" s="438"/>
      <c r="J45" s="105"/>
      <c r="K45" s="105"/>
      <c r="L45" s="105"/>
      <c r="M45" s="105"/>
      <c r="N45" s="105"/>
      <c r="O45" s="105"/>
      <c r="P45" s="105"/>
      <c r="Q45" s="105"/>
      <c r="R45" s="105"/>
    </row>
    <row r="46" spans="1:18" ht="15.95" customHeight="1">
      <c r="A46" s="405">
        <v>2009</v>
      </c>
      <c r="B46" s="406">
        <v>13.69</v>
      </c>
      <c r="C46" s="406">
        <v>70.319999999999993</v>
      </c>
      <c r="D46" s="406">
        <v>43.43</v>
      </c>
      <c r="E46" s="406">
        <v>16.16</v>
      </c>
      <c r="F46" s="406">
        <v>2.145</v>
      </c>
      <c r="G46" s="407">
        <v>145.80000000000001</v>
      </c>
      <c r="H46" s="407">
        <v>150.30000000000001</v>
      </c>
      <c r="I46" s="438"/>
      <c r="J46" s="105"/>
      <c r="K46" s="105"/>
      <c r="L46" s="105"/>
      <c r="M46" s="105"/>
      <c r="N46" s="105"/>
      <c r="O46" s="105"/>
      <c r="P46" s="105"/>
      <c r="Q46" s="105"/>
      <c r="R46" s="105"/>
    </row>
    <row r="47" spans="1:18" ht="15.95" customHeight="1">
      <c r="A47" s="112">
        <v>2010</v>
      </c>
      <c r="B47" s="113">
        <v>14</v>
      </c>
      <c r="C47" s="113">
        <v>74.8</v>
      </c>
      <c r="D47" s="113">
        <v>49.2</v>
      </c>
      <c r="E47" s="113">
        <v>15.3</v>
      </c>
      <c r="F47" s="113">
        <v>2.5</v>
      </c>
      <c r="G47" s="114">
        <v>155.80000000000001</v>
      </c>
      <c r="H47" s="114">
        <v>146.69999999999999</v>
      </c>
      <c r="I47" s="438"/>
      <c r="J47" s="105"/>
      <c r="K47" s="105"/>
      <c r="L47" s="105"/>
      <c r="M47" s="105"/>
      <c r="N47" s="105"/>
      <c r="O47" s="105"/>
      <c r="P47" s="105"/>
      <c r="Q47" s="105"/>
      <c r="R47" s="105"/>
    </row>
    <row r="48" spans="1:18" ht="15.95" customHeight="1">
      <c r="A48" s="439">
        <v>2011</v>
      </c>
      <c r="B48" s="440">
        <v>13.1</v>
      </c>
      <c r="C48" s="440">
        <v>70.099999999999994</v>
      </c>
      <c r="D48" s="440">
        <v>42.7</v>
      </c>
      <c r="E48" s="440">
        <v>16.899999999999999</v>
      </c>
      <c r="F48" s="440">
        <v>2.2000000000000002</v>
      </c>
      <c r="G48" s="441">
        <v>144.30000000000001</v>
      </c>
      <c r="H48" s="441">
        <v>154</v>
      </c>
      <c r="I48" s="438"/>
      <c r="J48" s="105"/>
      <c r="K48" s="105"/>
      <c r="L48" s="105"/>
      <c r="M48" s="105"/>
      <c r="N48" s="105"/>
      <c r="O48" s="105"/>
      <c r="P48" s="105"/>
      <c r="Q48" s="105"/>
      <c r="R48" s="105"/>
    </row>
    <row r="49" spans="1:18" ht="15.95" customHeight="1">
      <c r="D49" s="105"/>
      <c r="E49" s="105"/>
      <c r="F49" s="105"/>
      <c r="G49" s="105"/>
      <c r="H49" s="105"/>
      <c r="I49" s="105"/>
      <c r="J49" s="105"/>
      <c r="K49" s="105"/>
      <c r="L49" s="105"/>
      <c r="M49" s="105"/>
      <c r="N49" s="105"/>
      <c r="O49" s="105"/>
      <c r="P49" s="105"/>
      <c r="Q49" s="105"/>
      <c r="R49" s="105"/>
    </row>
    <row r="50" spans="1:18" ht="15.95" customHeight="1">
      <c r="A50" s="118" t="s">
        <v>352</v>
      </c>
      <c r="B50" s="105"/>
      <c r="C50" s="105"/>
      <c r="D50" s="105"/>
      <c r="E50" s="105"/>
      <c r="F50" s="105"/>
      <c r="G50" s="105"/>
      <c r="H50" s="105"/>
      <c r="I50" s="105"/>
      <c r="J50" s="105"/>
      <c r="K50" s="105"/>
      <c r="L50" s="105"/>
      <c r="M50" s="105"/>
      <c r="N50" s="105"/>
      <c r="O50" s="105"/>
      <c r="P50" s="105"/>
      <c r="Q50" s="105"/>
      <c r="R50" s="105"/>
    </row>
    <row r="51" spans="1:18" ht="12.75">
      <c r="A51" s="105"/>
      <c r="B51" s="105"/>
      <c r="C51" s="105"/>
      <c r="D51" s="105"/>
      <c r="E51" s="105"/>
      <c r="F51" s="105"/>
      <c r="G51" s="105"/>
      <c r="H51" s="105"/>
      <c r="I51" s="105"/>
      <c r="J51" s="105"/>
      <c r="K51" s="105"/>
      <c r="L51" s="105"/>
      <c r="M51" s="105"/>
      <c r="N51" s="105"/>
      <c r="O51" s="105"/>
      <c r="P51" s="105"/>
      <c r="Q51" s="105"/>
      <c r="R51" s="105"/>
    </row>
    <row r="52" spans="1:18" ht="12.75">
      <c r="A52" s="105"/>
      <c r="B52" s="105"/>
      <c r="C52" s="105"/>
      <c r="D52" s="105"/>
      <c r="E52" s="105"/>
      <c r="F52" s="105"/>
      <c r="G52" s="105"/>
      <c r="H52" s="105"/>
      <c r="I52" s="105"/>
      <c r="J52" s="105"/>
      <c r="K52" s="105"/>
      <c r="L52" s="105"/>
      <c r="M52" s="105"/>
      <c r="N52" s="105"/>
      <c r="O52" s="105"/>
      <c r="P52" s="105"/>
      <c r="Q52" s="105"/>
      <c r="R52" s="105"/>
    </row>
    <row r="53" spans="1:18" ht="12.75">
      <c r="A53" s="105"/>
      <c r="B53" s="105"/>
      <c r="C53" s="105"/>
      <c r="D53" s="105"/>
      <c r="E53" s="105"/>
      <c r="F53" s="105"/>
      <c r="G53" s="105"/>
      <c r="H53" s="105"/>
      <c r="I53" s="105"/>
      <c r="J53" s="105"/>
      <c r="K53" s="105"/>
      <c r="L53" s="105"/>
      <c r="M53" s="105"/>
      <c r="N53" s="105"/>
      <c r="O53" s="105"/>
      <c r="P53" s="105"/>
      <c r="Q53" s="105"/>
      <c r="R53" s="105"/>
    </row>
    <row r="54" spans="1:18" ht="12.75">
      <c r="A54" s="105"/>
      <c r="B54" s="105"/>
      <c r="C54" s="105"/>
      <c r="D54" s="105"/>
      <c r="E54" s="105"/>
      <c r="F54" s="105"/>
      <c r="G54" s="105"/>
      <c r="H54" s="105"/>
      <c r="I54" s="105"/>
      <c r="J54" s="105"/>
      <c r="K54" s="105"/>
      <c r="L54" s="105"/>
      <c r="M54" s="105"/>
      <c r="N54" s="105"/>
      <c r="O54" s="105"/>
      <c r="P54" s="105"/>
      <c r="Q54" s="105"/>
      <c r="R54" s="105"/>
    </row>
    <row r="55" spans="1:18" ht="12.75">
      <c r="A55" s="105"/>
      <c r="B55" s="105"/>
      <c r="C55" s="105"/>
      <c r="D55" s="105"/>
      <c r="E55" s="105"/>
      <c r="F55" s="105"/>
      <c r="G55" s="105"/>
      <c r="H55" s="105"/>
      <c r="I55" s="105"/>
      <c r="J55" s="105"/>
      <c r="K55" s="105"/>
      <c r="L55" s="105"/>
      <c r="M55" s="105"/>
      <c r="N55" s="105"/>
      <c r="O55" s="105"/>
      <c r="P55" s="105"/>
      <c r="Q55" s="105"/>
      <c r="R55" s="105"/>
    </row>
    <row r="56" spans="1:18" ht="12.75">
      <c r="A56" s="105"/>
      <c r="B56" s="105"/>
      <c r="C56" s="105"/>
      <c r="D56" s="105"/>
      <c r="E56" s="105"/>
      <c r="F56" s="105"/>
      <c r="G56" s="105"/>
      <c r="H56" s="105"/>
      <c r="I56" s="105"/>
      <c r="J56" s="105"/>
      <c r="K56" s="105"/>
      <c r="L56" s="105"/>
      <c r="M56" s="105"/>
      <c r="N56" s="105"/>
      <c r="O56" s="105"/>
      <c r="P56" s="105"/>
      <c r="Q56" s="105"/>
      <c r="R56" s="105"/>
    </row>
    <row r="57" spans="1:18" ht="12.75">
      <c r="A57" s="105"/>
      <c r="B57" s="105"/>
      <c r="C57" s="105"/>
      <c r="D57" s="105"/>
      <c r="E57" s="105"/>
      <c r="F57" s="105"/>
      <c r="G57" s="105"/>
      <c r="H57" s="105"/>
      <c r="I57" s="105"/>
      <c r="J57" s="105"/>
      <c r="K57" s="105"/>
      <c r="L57" s="105"/>
      <c r="M57" s="105"/>
      <c r="N57" s="105"/>
      <c r="O57" s="105"/>
      <c r="P57" s="105"/>
      <c r="Q57" s="105"/>
      <c r="R57" s="105"/>
    </row>
    <row r="58" spans="1:18" ht="12.75">
      <c r="A58" s="105"/>
      <c r="B58" s="105"/>
      <c r="C58" s="105"/>
      <c r="D58" s="105"/>
      <c r="E58" s="105"/>
      <c r="F58" s="105"/>
      <c r="G58" s="105"/>
      <c r="H58" s="105"/>
      <c r="I58" s="105"/>
      <c r="J58" s="105"/>
      <c r="K58" s="105"/>
      <c r="L58" s="105"/>
      <c r="M58" s="105"/>
      <c r="N58" s="105"/>
      <c r="O58" s="105"/>
      <c r="P58" s="105"/>
      <c r="Q58" s="105"/>
      <c r="R58" s="105"/>
    </row>
    <row r="59" spans="1:18" ht="12.75">
      <c r="A59" s="105"/>
      <c r="B59" s="105"/>
      <c r="C59" s="105"/>
      <c r="D59" s="105"/>
      <c r="E59" s="105"/>
      <c r="F59" s="105"/>
      <c r="G59" s="105"/>
      <c r="H59" s="105"/>
      <c r="I59" s="105"/>
      <c r="J59" s="105"/>
      <c r="K59" s="105"/>
      <c r="L59" s="105"/>
      <c r="M59" s="105"/>
      <c r="N59" s="105"/>
      <c r="O59" s="105"/>
      <c r="P59" s="105"/>
      <c r="Q59" s="105"/>
      <c r="R59" s="105"/>
    </row>
    <row r="60" spans="1:18" ht="12.75">
      <c r="A60" s="105"/>
      <c r="B60" s="105"/>
      <c r="C60" s="105"/>
      <c r="D60" s="105"/>
      <c r="E60" s="105"/>
      <c r="F60" s="105"/>
      <c r="G60" s="105"/>
      <c r="H60" s="105"/>
      <c r="I60" s="105"/>
      <c r="J60" s="105"/>
      <c r="K60" s="105"/>
      <c r="L60" s="105"/>
      <c r="M60" s="105"/>
      <c r="N60" s="105"/>
      <c r="O60" s="105"/>
      <c r="P60" s="105"/>
      <c r="Q60" s="105"/>
      <c r="R60" s="105"/>
    </row>
    <row r="61" spans="1:18" ht="12.75">
      <c r="A61" s="105"/>
      <c r="B61" s="105"/>
      <c r="C61" s="105"/>
      <c r="D61" s="105"/>
      <c r="E61" s="105"/>
      <c r="F61" s="105"/>
      <c r="G61" s="105"/>
      <c r="H61" s="105"/>
      <c r="I61" s="105"/>
      <c r="J61" s="105"/>
      <c r="K61" s="105"/>
      <c r="L61" s="105"/>
      <c r="M61" s="105"/>
      <c r="N61" s="105"/>
      <c r="O61" s="105"/>
      <c r="P61" s="105"/>
      <c r="Q61" s="105"/>
      <c r="R61" s="105"/>
    </row>
    <row r="62" spans="1:18" ht="12.75">
      <c r="A62" s="105"/>
      <c r="B62" s="105"/>
      <c r="C62" s="105"/>
      <c r="D62" s="105"/>
      <c r="E62" s="105"/>
      <c r="F62" s="105"/>
      <c r="G62" s="105"/>
      <c r="H62" s="105"/>
      <c r="I62" s="105"/>
      <c r="J62" s="105"/>
      <c r="K62" s="105"/>
      <c r="L62" s="105"/>
      <c r="M62" s="105"/>
      <c r="N62" s="105"/>
      <c r="O62" s="105"/>
      <c r="P62" s="105"/>
      <c r="Q62" s="105"/>
      <c r="R62" s="105"/>
    </row>
    <row r="63" spans="1:18" ht="12.75">
      <c r="A63" s="105"/>
      <c r="B63" s="105"/>
      <c r="C63" s="105"/>
      <c r="D63" s="105"/>
      <c r="E63" s="105"/>
      <c r="F63" s="105"/>
      <c r="G63" s="105"/>
      <c r="H63" s="105"/>
      <c r="I63" s="105"/>
      <c r="J63" s="105"/>
      <c r="K63" s="105"/>
      <c r="L63" s="105"/>
      <c r="M63" s="105"/>
      <c r="N63" s="105"/>
      <c r="O63" s="105"/>
      <c r="P63" s="105"/>
      <c r="Q63" s="105"/>
      <c r="R63" s="105"/>
    </row>
    <row r="64" spans="1:18" ht="12.75">
      <c r="A64" s="105"/>
      <c r="B64" s="105"/>
      <c r="C64" s="105"/>
      <c r="D64" s="105"/>
      <c r="E64" s="105"/>
      <c r="F64" s="105"/>
      <c r="G64" s="105"/>
      <c r="H64" s="105"/>
      <c r="I64" s="105"/>
      <c r="J64" s="105"/>
      <c r="K64" s="105"/>
      <c r="L64" s="105"/>
      <c r="M64" s="105"/>
      <c r="N64" s="105"/>
      <c r="O64" s="105"/>
      <c r="P64" s="105"/>
      <c r="Q64" s="105"/>
      <c r="R64" s="105"/>
    </row>
    <row r="65" spans="1:18" ht="12.75">
      <c r="A65" s="105"/>
      <c r="B65" s="105"/>
      <c r="C65" s="105"/>
      <c r="D65" s="105"/>
      <c r="E65" s="105"/>
      <c r="F65" s="105"/>
      <c r="G65" s="105"/>
      <c r="H65" s="105"/>
      <c r="I65" s="105"/>
      <c r="J65" s="105"/>
      <c r="K65" s="105"/>
      <c r="L65" s="105"/>
      <c r="M65" s="105"/>
      <c r="N65" s="105"/>
      <c r="O65" s="105"/>
      <c r="P65" s="105"/>
      <c r="Q65" s="105"/>
      <c r="R65" s="105"/>
    </row>
    <row r="66" spans="1:18" ht="12.75">
      <c r="A66" s="105"/>
      <c r="B66" s="105"/>
      <c r="C66" s="105"/>
      <c r="D66" s="105"/>
      <c r="E66" s="105"/>
      <c r="F66" s="105"/>
      <c r="G66" s="105"/>
      <c r="H66" s="105"/>
      <c r="I66" s="105"/>
      <c r="J66" s="105"/>
      <c r="K66" s="105"/>
      <c r="L66" s="105"/>
      <c r="M66" s="105"/>
      <c r="N66" s="105"/>
      <c r="O66" s="105"/>
      <c r="P66" s="105"/>
      <c r="Q66" s="105"/>
      <c r="R66" s="105"/>
    </row>
    <row r="67" spans="1:18" ht="12.75">
      <c r="A67" s="105"/>
      <c r="B67" s="105"/>
      <c r="C67" s="105"/>
      <c r="D67" s="105"/>
      <c r="E67" s="105"/>
      <c r="F67" s="105"/>
      <c r="G67" s="105"/>
      <c r="H67" s="105"/>
      <c r="I67" s="105"/>
      <c r="J67" s="105"/>
      <c r="K67" s="105"/>
      <c r="L67" s="105"/>
      <c r="M67" s="105"/>
      <c r="N67" s="105"/>
      <c r="O67" s="105"/>
      <c r="P67" s="105"/>
      <c r="Q67" s="105"/>
      <c r="R67" s="105"/>
    </row>
    <row r="68" spans="1:18" ht="12.75">
      <c r="A68" s="105"/>
      <c r="B68" s="105"/>
      <c r="C68" s="105"/>
      <c r="D68" s="105"/>
      <c r="E68" s="105"/>
      <c r="F68" s="105"/>
      <c r="G68" s="105"/>
      <c r="H68" s="105"/>
      <c r="I68" s="105"/>
      <c r="J68" s="105"/>
      <c r="K68" s="105"/>
      <c r="L68" s="105"/>
      <c r="M68" s="105"/>
      <c r="N68" s="105"/>
      <c r="O68" s="105"/>
      <c r="P68" s="105"/>
      <c r="Q68" s="105"/>
      <c r="R68" s="105"/>
    </row>
    <row r="69" spans="1:18" ht="12.75">
      <c r="A69" s="105"/>
      <c r="B69" s="105"/>
      <c r="C69" s="105"/>
      <c r="D69" s="105"/>
      <c r="E69" s="105"/>
      <c r="F69" s="105"/>
      <c r="G69" s="105"/>
      <c r="H69" s="105"/>
      <c r="I69" s="105"/>
      <c r="J69" s="105"/>
      <c r="K69" s="105"/>
      <c r="L69" s="105"/>
      <c r="M69" s="105"/>
      <c r="N69" s="105"/>
      <c r="O69" s="105"/>
      <c r="P69" s="105"/>
      <c r="Q69" s="105"/>
      <c r="R69" s="105"/>
    </row>
    <row r="70" spans="1:18" ht="12.75">
      <c r="A70" s="105"/>
      <c r="B70" s="105"/>
      <c r="C70" s="105"/>
      <c r="D70" s="105"/>
      <c r="E70" s="105"/>
      <c r="F70" s="105"/>
      <c r="G70" s="105"/>
      <c r="H70" s="105"/>
      <c r="I70" s="105"/>
      <c r="J70" s="105"/>
      <c r="K70" s="105"/>
      <c r="L70" s="105"/>
      <c r="M70" s="105"/>
      <c r="N70" s="105"/>
      <c r="O70" s="105"/>
      <c r="P70" s="105"/>
      <c r="Q70" s="105"/>
      <c r="R70" s="105"/>
    </row>
    <row r="71" spans="1:18" ht="12.75">
      <c r="A71" s="105"/>
      <c r="B71" s="105"/>
      <c r="C71" s="105"/>
      <c r="D71" s="105"/>
      <c r="E71" s="105"/>
      <c r="F71" s="105"/>
      <c r="G71" s="105"/>
      <c r="H71" s="105"/>
      <c r="I71" s="105"/>
      <c r="J71" s="105"/>
      <c r="K71" s="105"/>
      <c r="L71" s="105"/>
      <c r="M71" s="105"/>
      <c r="N71" s="105"/>
      <c r="O71" s="105"/>
      <c r="P71" s="105"/>
      <c r="Q71" s="105"/>
      <c r="R71" s="105"/>
    </row>
    <row r="72" spans="1:18" ht="12.75">
      <c r="A72" s="105"/>
      <c r="B72" s="105"/>
      <c r="C72" s="105"/>
      <c r="D72" s="105"/>
      <c r="E72" s="105"/>
      <c r="F72" s="105"/>
      <c r="G72" s="105"/>
      <c r="H72" s="105"/>
      <c r="I72" s="105"/>
      <c r="J72" s="105"/>
      <c r="K72" s="105"/>
      <c r="L72" s="105"/>
      <c r="M72" s="105"/>
      <c r="N72" s="105"/>
      <c r="O72" s="105"/>
      <c r="P72" s="105"/>
      <c r="Q72" s="105"/>
      <c r="R72" s="105"/>
    </row>
  </sheetData>
  <pageMargins left="0.7" right="0.7" top="0.75" bottom="0.75" header="0.3" footer="0.3"/>
  <pageSetup paperSize="9" scale="69" orientation="portrait" r:id="rId1"/>
  <headerFooter>
    <oddHeader xml:space="preserve">&amp;L&amp;G
</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8"/>
  <sheetViews>
    <sheetView zoomScaleNormal="100" workbookViewId="0"/>
  </sheetViews>
  <sheetFormatPr defaultColWidth="8" defaultRowHeight="12"/>
  <cols>
    <col min="1" max="1" width="5.7109375" style="90" customWidth="1"/>
    <col min="2" max="5" width="10.7109375" style="90" customWidth="1"/>
    <col min="6" max="6" width="26.85546875" style="90" customWidth="1"/>
    <col min="7" max="16384" width="8" style="90"/>
  </cols>
  <sheetData>
    <row r="1" spans="1:14" ht="15.95" customHeight="1"/>
    <row r="2" spans="1:14" ht="15.95" customHeight="1"/>
    <row r="3" spans="1:14" ht="15.95" customHeight="1">
      <c r="A3" s="89"/>
      <c r="B3" s="89"/>
      <c r="C3" s="89"/>
      <c r="D3" s="89"/>
      <c r="E3" s="89"/>
      <c r="F3" s="89"/>
      <c r="G3" s="89"/>
      <c r="H3" s="89"/>
      <c r="I3" s="89"/>
      <c r="J3" s="89"/>
      <c r="K3" s="89"/>
      <c r="L3" s="89"/>
      <c r="M3" s="89"/>
      <c r="N3" s="89"/>
    </row>
    <row r="4" spans="1:14" ht="15.95" customHeight="1">
      <c r="A4" s="760" t="s">
        <v>423</v>
      </c>
      <c r="B4" s="760"/>
      <c r="C4" s="760"/>
      <c r="D4" s="760"/>
      <c r="E4" s="760"/>
      <c r="F4" s="91"/>
      <c r="G4" s="89"/>
      <c r="H4" s="89"/>
      <c r="I4" s="89"/>
      <c r="J4" s="89"/>
      <c r="K4" s="89"/>
      <c r="L4" s="89"/>
      <c r="M4" s="89"/>
      <c r="N4" s="89"/>
    </row>
    <row r="5" spans="1:14" s="502" customFormat="1" ht="15.95" customHeight="1">
      <c r="A5" s="717" t="s">
        <v>202</v>
      </c>
      <c r="F5" s="503"/>
      <c r="G5" s="504"/>
      <c r="H5" s="504"/>
      <c r="I5" s="504"/>
      <c r="J5" s="504"/>
      <c r="K5" s="505"/>
      <c r="L5" s="505"/>
      <c r="M5" s="505"/>
      <c r="N5" s="505"/>
    </row>
    <row r="6" spans="1:14" ht="15.95" customHeight="1">
      <c r="A6" s="95"/>
      <c r="B6" s="95"/>
      <c r="C6" s="95"/>
      <c r="D6" s="95"/>
      <c r="E6" s="95"/>
      <c r="F6" s="92"/>
      <c r="G6" s="93"/>
      <c r="H6" s="93"/>
      <c r="I6" s="93"/>
      <c r="J6" s="93"/>
      <c r="K6" s="94"/>
      <c r="L6" s="94"/>
      <c r="M6" s="94"/>
      <c r="N6" s="94"/>
    </row>
    <row r="7" spans="1:14" ht="15.95" customHeight="1">
      <c r="A7" s="96" t="s">
        <v>6</v>
      </c>
      <c r="B7" s="97" t="s">
        <v>55</v>
      </c>
      <c r="C7" s="97" t="s">
        <v>56</v>
      </c>
      <c r="D7" s="97" t="s">
        <v>270</v>
      </c>
      <c r="E7" s="98" t="s">
        <v>28</v>
      </c>
      <c r="F7" s="89"/>
      <c r="G7" s="89"/>
      <c r="H7" s="89"/>
      <c r="I7" s="89"/>
      <c r="J7" s="89"/>
      <c r="K7" s="89"/>
      <c r="L7" s="89"/>
      <c r="M7" s="89"/>
      <c r="N7" s="89"/>
    </row>
    <row r="8" spans="1:14" ht="15.95" customHeight="1">
      <c r="A8" s="99">
        <v>1970</v>
      </c>
      <c r="B8" s="100">
        <v>4.7</v>
      </c>
      <c r="C8" s="100">
        <v>9.1999999999999993</v>
      </c>
      <c r="D8" s="100">
        <v>8.4</v>
      </c>
      <c r="E8" s="101">
        <v>22.3</v>
      </c>
      <c r="F8" s="89"/>
      <c r="G8" s="89"/>
      <c r="H8" s="89"/>
      <c r="I8" s="89"/>
      <c r="J8" s="89"/>
      <c r="K8" s="89"/>
      <c r="L8" s="89"/>
      <c r="M8" s="89"/>
      <c r="N8" s="89"/>
    </row>
    <row r="9" spans="1:14" ht="15.95" customHeight="1">
      <c r="A9" s="102">
        <v>1971</v>
      </c>
      <c r="B9" s="103">
        <v>5.5</v>
      </c>
      <c r="C9" s="103">
        <v>9.8000000000000007</v>
      </c>
      <c r="D9" s="103">
        <v>9.5</v>
      </c>
      <c r="E9" s="104">
        <v>24.8</v>
      </c>
      <c r="F9" s="89"/>
      <c r="G9" s="89"/>
      <c r="H9" s="89"/>
      <c r="I9" s="89"/>
      <c r="J9" s="89"/>
      <c r="K9" s="89"/>
      <c r="L9" s="89"/>
      <c r="M9" s="89"/>
      <c r="N9" s="89"/>
    </row>
    <row r="10" spans="1:14" ht="15.95" customHeight="1">
      <c r="A10" s="99">
        <v>1972</v>
      </c>
      <c r="B10" s="100">
        <v>6.4</v>
      </c>
      <c r="C10" s="100">
        <v>10.6</v>
      </c>
      <c r="D10" s="100">
        <v>10.3</v>
      </c>
      <c r="E10" s="101">
        <v>27.4</v>
      </c>
      <c r="F10" s="89"/>
      <c r="G10" s="89"/>
      <c r="H10" s="89"/>
      <c r="I10" s="89"/>
      <c r="J10" s="89"/>
      <c r="K10" s="89"/>
      <c r="L10" s="89"/>
      <c r="M10" s="89"/>
      <c r="N10" s="89"/>
    </row>
    <row r="11" spans="1:14" ht="15.95" customHeight="1">
      <c r="A11" s="102">
        <v>1973</v>
      </c>
      <c r="B11" s="103">
        <v>7.3</v>
      </c>
      <c r="C11" s="103">
        <v>11.1</v>
      </c>
      <c r="D11" s="103">
        <v>10.8</v>
      </c>
      <c r="E11" s="104">
        <v>29.2</v>
      </c>
      <c r="F11" s="89"/>
      <c r="G11" s="89"/>
      <c r="H11" s="89"/>
      <c r="I11" s="89"/>
      <c r="J11" s="89"/>
      <c r="K11" s="89"/>
      <c r="L11" s="89"/>
      <c r="M11" s="89"/>
      <c r="N11" s="89"/>
    </row>
    <row r="12" spans="1:14" ht="15.95" customHeight="1">
      <c r="A12" s="99">
        <v>1974</v>
      </c>
      <c r="B12" s="100">
        <v>7.6</v>
      </c>
      <c r="C12" s="100">
        <v>10.5</v>
      </c>
      <c r="D12" s="100">
        <v>10.4</v>
      </c>
      <c r="E12" s="101">
        <v>28.5</v>
      </c>
      <c r="F12" s="89"/>
      <c r="G12" s="89"/>
      <c r="H12" s="89"/>
      <c r="I12" s="89"/>
      <c r="J12" s="89"/>
      <c r="K12" s="89"/>
      <c r="L12" s="89"/>
      <c r="M12" s="89"/>
      <c r="N12" s="89"/>
    </row>
    <row r="13" spans="1:14" ht="15.95" customHeight="1">
      <c r="A13" s="102">
        <v>1975</v>
      </c>
      <c r="B13" s="103">
        <v>9.3000000000000007</v>
      </c>
      <c r="C13" s="103">
        <v>11.5</v>
      </c>
      <c r="D13" s="103">
        <v>11.7</v>
      </c>
      <c r="E13" s="104">
        <v>32.5</v>
      </c>
      <c r="F13" s="89"/>
      <c r="G13" s="89"/>
      <c r="H13" s="89"/>
      <c r="I13" s="89"/>
      <c r="J13" s="89"/>
      <c r="K13" s="89"/>
      <c r="L13" s="89"/>
      <c r="M13" s="89"/>
      <c r="N13" s="89"/>
    </row>
    <row r="14" spans="1:14" ht="15.95" customHeight="1">
      <c r="A14" s="99">
        <v>1976</v>
      </c>
      <c r="B14" s="100">
        <v>12.1</v>
      </c>
      <c r="C14" s="100">
        <v>12.3</v>
      </c>
      <c r="D14" s="100">
        <v>12.8</v>
      </c>
      <c r="E14" s="101">
        <v>37.200000000000003</v>
      </c>
      <c r="F14" s="89"/>
      <c r="G14" s="89"/>
      <c r="H14" s="89"/>
      <c r="I14" s="89"/>
      <c r="J14" s="89"/>
      <c r="K14" s="89"/>
      <c r="L14" s="89"/>
      <c r="M14" s="89"/>
      <c r="N14" s="89"/>
    </row>
    <row r="15" spans="1:14" ht="15.95" customHeight="1">
      <c r="A15" s="102">
        <v>1977</v>
      </c>
      <c r="B15" s="103">
        <v>13.3</v>
      </c>
      <c r="C15" s="103">
        <v>12.6</v>
      </c>
      <c r="D15" s="103">
        <v>13.4</v>
      </c>
      <c r="E15" s="104">
        <v>39.299999999999997</v>
      </c>
      <c r="F15" s="89"/>
      <c r="G15" s="89"/>
      <c r="H15" s="89"/>
      <c r="I15" s="89"/>
      <c r="J15" s="89"/>
      <c r="K15" s="89"/>
      <c r="L15" s="89"/>
      <c r="M15" s="89"/>
      <c r="N15" s="89"/>
    </row>
    <row r="16" spans="1:14" ht="15.95" customHeight="1">
      <c r="A16" s="99">
        <v>1978</v>
      </c>
      <c r="B16" s="100">
        <v>14.5</v>
      </c>
      <c r="C16" s="100">
        <v>12.9</v>
      </c>
      <c r="D16" s="100">
        <v>14.1</v>
      </c>
      <c r="E16" s="101">
        <v>41.5</v>
      </c>
      <c r="F16" s="89"/>
      <c r="G16" s="89"/>
      <c r="H16" s="89"/>
      <c r="I16" s="89"/>
      <c r="J16" s="89"/>
      <c r="K16" s="89"/>
      <c r="L16" s="89"/>
      <c r="M16" s="89"/>
      <c r="N16" s="89"/>
    </row>
    <row r="17" spans="1:14" ht="15.95" customHeight="1">
      <c r="A17" s="102">
        <v>1979</v>
      </c>
      <c r="B17" s="103">
        <v>16.100000000000001</v>
      </c>
      <c r="C17" s="103">
        <v>13.5</v>
      </c>
      <c r="D17" s="103">
        <v>14.7</v>
      </c>
      <c r="E17" s="104">
        <v>44.3</v>
      </c>
      <c r="F17" s="89"/>
      <c r="G17" s="89"/>
      <c r="H17" s="89"/>
      <c r="I17" s="89"/>
      <c r="J17" s="89"/>
      <c r="K17" s="89"/>
      <c r="L17" s="89"/>
      <c r="M17" s="89"/>
      <c r="N17" s="89"/>
    </row>
    <row r="18" spans="1:14" ht="15.95" customHeight="1">
      <c r="A18" s="99">
        <v>1980</v>
      </c>
      <c r="B18" s="100">
        <v>14</v>
      </c>
      <c r="C18" s="100">
        <v>13.6</v>
      </c>
      <c r="D18" s="100">
        <v>14.9</v>
      </c>
      <c r="E18" s="101">
        <v>42.5</v>
      </c>
      <c r="F18" s="89"/>
      <c r="G18" s="89"/>
      <c r="H18" s="89"/>
      <c r="I18" s="89"/>
      <c r="J18" s="89"/>
      <c r="K18" s="89"/>
      <c r="L18" s="89"/>
      <c r="M18" s="89"/>
      <c r="N18" s="89"/>
    </row>
    <row r="19" spans="1:14" ht="15.95" customHeight="1">
      <c r="A19" s="102">
        <v>1981</v>
      </c>
      <c r="B19" s="103">
        <v>14.6</v>
      </c>
      <c r="C19" s="103">
        <v>13.5</v>
      </c>
      <c r="D19" s="103">
        <v>16.5</v>
      </c>
      <c r="E19" s="104">
        <v>44.6</v>
      </c>
      <c r="F19" s="89"/>
      <c r="G19" s="89"/>
      <c r="H19" s="89"/>
      <c r="I19" s="89"/>
      <c r="J19" s="89"/>
      <c r="K19" s="89"/>
      <c r="L19" s="89"/>
      <c r="M19" s="89"/>
      <c r="N19" s="89"/>
    </row>
    <row r="20" spans="1:14" ht="15.95" customHeight="1">
      <c r="A20" s="99">
        <v>1982</v>
      </c>
      <c r="B20" s="100">
        <v>17.3</v>
      </c>
      <c r="C20" s="100">
        <v>13.7</v>
      </c>
      <c r="D20" s="100">
        <v>17.600000000000001</v>
      </c>
      <c r="E20" s="101">
        <v>48.6</v>
      </c>
      <c r="F20" s="89"/>
      <c r="G20" s="89"/>
      <c r="H20" s="89"/>
      <c r="I20" s="89"/>
      <c r="J20" s="89"/>
      <c r="K20" s="89"/>
      <c r="L20" s="89"/>
      <c r="M20" s="89"/>
      <c r="N20" s="89"/>
    </row>
    <row r="21" spans="1:14" ht="15.95" customHeight="1">
      <c r="A21" s="102">
        <v>1983</v>
      </c>
      <c r="B21" s="103">
        <v>20.46659597030753</v>
      </c>
      <c r="C21" s="103">
        <v>13.61281</v>
      </c>
      <c r="D21" s="103">
        <v>18.318023333333336</v>
      </c>
      <c r="E21" s="104">
        <v>52.39742930364087</v>
      </c>
      <c r="F21" s="89"/>
      <c r="G21" s="89"/>
      <c r="H21" s="89"/>
      <c r="I21" s="89"/>
      <c r="J21" s="89"/>
      <c r="K21" s="89"/>
      <c r="L21" s="89"/>
      <c r="M21" s="89"/>
      <c r="N21" s="89"/>
    </row>
    <row r="22" spans="1:14" ht="15.95" customHeight="1">
      <c r="A22" s="99">
        <v>1984</v>
      </c>
      <c r="B22" s="100">
        <v>23.007738966743357</v>
      </c>
      <c r="C22" s="100">
        <v>14.331900000000001</v>
      </c>
      <c r="D22" s="100">
        <v>18.088100000000001</v>
      </c>
      <c r="E22" s="101">
        <v>55.427738966743362</v>
      </c>
      <c r="F22" s="89"/>
      <c r="G22" s="89"/>
      <c r="H22" s="89"/>
      <c r="I22" s="89"/>
      <c r="J22" s="89"/>
      <c r="K22" s="89"/>
      <c r="L22" s="89"/>
      <c r="M22" s="89"/>
      <c r="N22" s="89"/>
    </row>
    <row r="23" spans="1:14" ht="15.95" customHeight="1">
      <c r="A23" s="102">
        <v>1985</v>
      </c>
      <c r="B23" s="103">
        <v>23.446119897020967</v>
      </c>
      <c r="C23" s="103">
        <v>14.992340000000002</v>
      </c>
      <c r="D23" s="103">
        <v>22.438771111111112</v>
      </c>
      <c r="E23" s="104">
        <v>60.877231008132085</v>
      </c>
      <c r="F23" s="89"/>
      <c r="G23" s="89"/>
      <c r="H23" s="89"/>
      <c r="I23" s="89"/>
      <c r="J23" s="89"/>
      <c r="K23" s="89"/>
      <c r="L23" s="89"/>
      <c r="M23" s="89"/>
      <c r="N23" s="89"/>
    </row>
    <row r="24" spans="1:14" ht="15.95" customHeight="1">
      <c r="A24" s="99">
        <v>1986</v>
      </c>
      <c r="B24" s="100">
        <v>25.789370464797017</v>
      </c>
      <c r="C24" s="100">
        <v>15.8498</v>
      </c>
      <c r="D24" s="100">
        <v>21.36825555555555</v>
      </c>
      <c r="E24" s="101">
        <v>63.007426020352568</v>
      </c>
      <c r="F24" s="89"/>
      <c r="G24" s="89"/>
      <c r="H24" s="89"/>
      <c r="I24" s="89"/>
      <c r="J24" s="89"/>
      <c r="K24" s="89"/>
      <c r="L24" s="89"/>
      <c r="M24" s="89"/>
      <c r="N24" s="89"/>
    </row>
    <row r="25" spans="1:14" ht="15.95" customHeight="1">
      <c r="A25" s="102">
        <v>1987</v>
      </c>
      <c r="B25" s="103">
        <v>26.581804567577684</v>
      </c>
      <c r="C25" s="103">
        <v>16.414637000000003</v>
      </c>
      <c r="D25" s="103">
        <v>20.95647411111111</v>
      </c>
      <c r="E25" s="104">
        <v>63.952915678688797</v>
      </c>
      <c r="F25" s="89"/>
      <c r="G25" s="89"/>
      <c r="H25" s="89"/>
      <c r="I25" s="89"/>
      <c r="J25" s="89"/>
      <c r="K25" s="89"/>
      <c r="L25" s="89"/>
      <c r="M25" s="89"/>
      <c r="N25" s="89"/>
    </row>
    <row r="26" spans="1:14" ht="15.95" customHeight="1">
      <c r="A26" s="99">
        <v>1988</v>
      </c>
      <c r="B26" s="100">
        <v>26.976935749588137</v>
      </c>
      <c r="C26" s="100">
        <v>16.899072</v>
      </c>
      <c r="D26" s="100">
        <v>21.372039111111111</v>
      </c>
      <c r="E26" s="101">
        <v>65.248046860699247</v>
      </c>
      <c r="F26" s="89"/>
      <c r="G26" s="89"/>
      <c r="H26" s="89"/>
      <c r="I26" s="89"/>
      <c r="J26" s="89"/>
      <c r="K26" s="89"/>
      <c r="L26" s="89"/>
      <c r="M26" s="89"/>
      <c r="N26" s="89"/>
    </row>
    <row r="27" spans="1:14" ht="15.95" customHeight="1">
      <c r="A27" s="102">
        <v>1989</v>
      </c>
      <c r="B27" s="103">
        <v>26.421854008060901</v>
      </c>
      <c r="C27" s="103">
        <v>17.606405000000002</v>
      </c>
      <c r="D27" s="103">
        <v>22.669706111111104</v>
      </c>
      <c r="E27" s="104">
        <v>66.697965119172011</v>
      </c>
      <c r="F27" s="89"/>
      <c r="G27" s="89"/>
      <c r="H27" s="89"/>
      <c r="I27" s="89"/>
      <c r="J27" s="89"/>
      <c r="K27" s="89"/>
      <c r="L27" s="89"/>
      <c r="M27" s="89"/>
      <c r="N27" s="89"/>
    </row>
    <row r="28" spans="1:14" ht="15.95" customHeight="1">
      <c r="A28" s="99">
        <v>1990</v>
      </c>
      <c r="B28" s="100">
        <v>28.982251179510225</v>
      </c>
      <c r="C28" s="100">
        <v>17.863341999999999</v>
      </c>
      <c r="D28" s="100">
        <v>21.343602444444446</v>
      </c>
      <c r="E28" s="101">
        <v>68.189195623954674</v>
      </c>
      <c r="F28" s="89"/>
      <c r="G28" s="89"/>
      <c r="H28" s="89"/>
      <c r="I28" s="89"/>
      <c r="J28" s="89"/>
      <c r="K28" s="89"/>
      <c r="L28" s="89"/>
      <c r="M28" s="89"/>
      <c r="N28" s="89"/>
    </row>
    <row r="29" spans="1:14" ht="15.95" customHeight="1">
      <c r="A29" s="102">
        <v>1991</v>
      </c>
      <c r="B29" s="103">
        <v>27.591973244147159</v>
      </c>
      <c r="C29" s="103">
        <v>18.668115</v>
      </c>
      <c r="D29" s="103">
        <v>23.821885000000002</v>
      </c>
      <c r="E29" s="104">
        <v>70.08197324414715</v>
      </c>
      <c r="F29" s="89"/>
      <c r="G29" s="89"/>
      <c r="H29" s="89"/>
      <c r="I29" s="89"/>
      <c r="J29" s="89"/>
      <c r="K29" s="89"/>
      <c r="L29" s="89"/>
      <c r="M29" s="89"/>
      <c r="N29" s="89"/>
    </row>
    <row r="30" spans="1:14" ht="15.95" customHeight="1">
      <c r="A30" s="99">
        <v>1992</v>
      </c>
      <c r="B30" s="100">
        <v>28.153032606135859</v>
      </c>
      <c r="C30" s="100">
        <v>18.678668000000002</v>
      </c>
      <c r="D30" s="100">
        <v>22.835498666666666</v>
      </c>
      <c r="E30" s="101">
        <v>69.66719927280252</v>
      </c>
      <c r="F30" s="89"/>
      <c r="G30" s="89"/>
      <c r="H30" s="89"/>
      <c r="I30" s="89"/>
      <c r="J30" s="89"/>
      <c r="K30" s="89"/>
      <c r="L30" s="89"/>
      <c r="M30" s="89"/>
      <c r="N30" s="89"/>
    </row>
    <row r="31" spans="1:14" ht="15.95" customHeight="1">
      <c r="A31" s="102">
        <v>1993</v>
      </c>
      <c r="B31" s="103">
        <v>27.498184082183251</v>
      </c>
      <c r="C31" s="103">
        <v>19.043064999999999</v>
      </c>
      <c r="D31" s="103">
        <v>23.881934999999999</v>
      </c>
      <c r="E31" s="104">
        <v>70.423184082183241</v>
      </c>
      <c r="F31" s="89"/>
      <c r="G31" s="89"/>
      <c r="H31" s="89"/>
      <c r="I31" s="89"/>
      <c r="J31" s="89"/>
      <c r="K31" s="89"/>
      <c r="L31" s="89"/>
      <c r="M31" s="89"/>
      <c r="N31" s="89"/>
    </row>
    <row r="32" spans="1:14" ht="15.95" customHeight="1">
      <c r="A32" s="99">
        <v>1994</v>
      </c>
      <c r="B32" s="100">
        <v>26.946621719438294</v>
      </c>
      <c r="C32" s="100">
        <v>18.251424</v>
      </c>
      <c r="D32" s="100">
        <v>25.899853777777778</v>
      </c>
      <c r="E32" s="101">
        <v>71.097899497216076</v>
      </c>
      <c r="F32" s="89"/>
      <c r="G32" s="89"/>
      <c r="H32" s="89"/>
      <c r="I32" s="89"/>
      <c r="J32" s="89"/>
      <c r="K32" s="89"/>
      <c r="L32" s="89"/>
      <c r="M32" s="89"/>
      <c r="N32" s="89"/>
    </row>
    <row r="33" spans="1:14" ht="15.95" customHeight="1">
      <c r="A33" s="102">
        <v>1995</v>
      </c>
      <c r="B33" s="103">
        <v>25.555062166962692</v>
      </c>
      <c r="C33" s="103">
        <v>19.670836000000001</v>
      </c>
      <c r="D33" s="103">
        <v>25.435219555555562</v>
      </c>
      <c r="E33" s="104">
        <v>70.661117722518256</v>
      </c>
      <c r="F33" s="89"/>
      <c r="G33" s="89"/>
      <c r="H33" s="89"/>
      <c r="I33" s="89"/>
      <c r="J33" s="89"/>
      <c r="K33" s="89"/>
      <c r="L33" s="89"/>
      <c r="M33" s="89"/>
      <c r="N33" s="89"/>
    </row>
    <row r="34" spans="1:14" ht="15.95" customHeight="1">
      <c r="A34" s="99">
        <v>1996</v>
      </c>
      <c r="B34" s="100">
        <v>26.327109293622929</v>
      </c>
      <c r="C34" s="100">
        <v>19.328008000000001</v>
      </c>
      <c r="D34" s="100">
        <v>24.976936444444444</v>
      </c>
      <c r="E34" s="101">
        <v>70.63205373806737</v>
      </c>
      <c r="F34" s="89"/>
      <c r="G34" s="89"/>
      <c r="H34" s="89"/>
      <c r="I34" s="89"/>
      <c r="J34" s="89"/>
      <c r="K34" s="89"/>
      <c r="L34" s="89"/>
      <c r="M34" s="89"/>
      <c r="N34" s="89"/>
    </row>
    <row r="35" spans="1:14" ht="15.95" customHeight="1">
      <c r="A35" s="102">
        <v>1997</v>
      </c>
      <c r="B35" s="103">
        <v>26.820947056889182</v>
      </c>
      <c r="C35" s="103">
        <v>18.582059999999998</v>
      </c>
      <c r="D35" s="103">
        <v>24.889884444444441</v>
      </c>
      <c r="E35" s="104">
        <v>70.292891501333628</v>
      </c>
      <c r="F35" s="89"/>
      <c r="G35" s="89"/>
      <c r="H35" s="89"/>
      <c r="I35" s="89"/>
      <c r="J35" s="89"/>
      <c r="K35" s="89"/>
      <c r="L35" s="89"/>
      <c r="M35" s="89"/>
      <c r="N35" s="89"/>
    </row>
    <row r="36" spans="1:14" ht="15.95" customHeight="1">
      <c r="A36" s="99">
        <v>1998</v>
      </c>
      <c r="B36" s="100">
        <v>24.885464389837566</v>
      </c>
      <c r="C36" s="100">
        <v>19.35773</v>
      </c>
      <c r="D36" s="100">
        <v>26.66699222222223</v>
      </c>
      <c r="E36" s="101">
        <v>70.910186612059803</v>
      </c>
      <c r="F36" s="89"/>
      <c r="G36" s="89"/>
      <c r="H36" s="89"/>
      <c r="I36" s="89"/>
      <c r="J36" s="89"/>
      <c r="K36" s="89"/>
      <c r="L36" s="89"/>
      <c r="M36" s="89"/>
      <c r="N36" s="89"/>
    </row>
    <row r="37" spans="1:14" ht="15.95" customHeight="1">
      <c r="A37" s="102">
        <v>1999</v>
      </c>
      <c r="B37" s="103">
        <v>22.811187030513942</v>
      </c>
      <c r="C37" s="103">
        <v>16.920583999999998</v>
      </c>
      <c r="D37" s="103">
        <v>30.679138222222228</v>
      </c>
      <c r="E37" s="104">
        <v>70.410909252736161</v>
      </c>
      <c r="F37" s="89"/>
      <c r="G37" s="89"/>
      <c r="H37" s="89"/>
      <c r="I37" s="89"/>
      <c r="J37" s="89"/>
      <c r="K37" s="89"/>
      <c r="L37" s="89"/>
      <c r="M37" s="89"/>
      <c r="N37" s="89"/>
    </row>
    <row r="38" spans="1:14" ht="15.95" customHeight="1">
      <c r="A38" s="99">
        <v>2000</v>
      </c>
      <c r="B38" s="100">
        <v>23.350184761170681</v>
      </c>
      <c r="C38" s="100">
        <v>17.658999999999999</v>
      </c>
      <c r="D38" s="100">
        <v>30.692666666666668</v>
      </c>
      <c r="E38" s="101">
        <v>71.70185142783734</v>
      </c>
      <c r="F38" s="89"/>
      <c r="G38" s="89"/>
      <c r="H38" s="89"/>
      <c r="I38" s="89"/>
      <c r="J38" s="89"/>
      <c r="K38" s="89"/>
      <c r="L38" s="89"/>
      <c r="M38" s="89"/>
      <c r="N38" s="89"/>
    </row>
    <row r="39" spans="1:14" ht="15.95" customHeight="1">
      <c r="A39" s="102">
        <v>2001</v>
      </c>
      <c r="B39" s="103">
        <v>23.10815030706776</v>
      </c>
      <c r="C39" s="103">
        <v>19.190000000000001</v>
      </c>
      <c r="D39" s="103">
        <v>31.75</v>
      </c>
      <c r="E39" s="104">
        <v>74</v>
      </c>
      <c r="F39" s="89"/>
      <c r="G39" s="89"/>
      <c r="H39" s="89"/>
      <c r="I39" s="89"/>
      <c r="J39" s="89"/>
      <c r="K39" s="89"/>
      <c r="L39" s="89"/>
      <c r="M39" s="89"/>
      <c r="N39" s="89"/>
    </row>
    <row r="40" spans="1:14" ht="15.95" customHeight="1">
      <c r="A40" s="99">
        <v>2002</v>
      </c>
      <c r="B40" s="100">
        <v>22.924365865949941</v>
      </c>
      <c r="C40" s="100">
        <v>19.630121000000003</v>
      </c>
      <c r="D40" s="100">
        <v>31.054878999999993</v>
      </c>
      <c r="E40" s="101">
        <v>73.622586930959173</v>
      </c>
      <c r="F40" s="89"/>
      <c r="G40" s="89"/>
      <c r="H40" s="89"/>
      <c r="I40" s="89"/>
      <c r="J40" s="89"/>
      <c r="K40" s="89"/>
      <c r="L40" s="89"/>
      <c r="M40" s="89"/>
      <c r="N40" s="89"/>
    </row>
    <row r="41" spans="1:14" ht="15.95" customHeight="1">
      <c r="A41" s="102">
        <v>2003</v>
      </c>
      <c r="B41" s="103">
        <v>22.318229283973874</v>
      </c>
      <c r="C41" s="103">
        <v>20.082899999999999</v>
      </c>
      <c r="D41" s="103">
        <v>30.208211111111108</v>
      </c>
      <c r="E41" s="104">
        <v>72.599999999999994</v>
      </c>
      <c r="F41" s="89"/>
      <c r="G41" s="89"/>
      <c r="H41" s="89"/>
      <c r="I41" s="89"/>
      <c r="J41" s="89"/>
      <c r="K41" s="89"/>
      <c r="L41" s="89"/>
      <c r="M41" s="89"/>
      <c r="N41" s="89"/>
    </row>
    <row r="42" spans="1:14" ht="15.95" customHeight="1">
      <c r="A42" s="99">
        <v>2004</v>
      </c>
      <c r="B42" s="100">
        <v>23.426319610079851</v>
      </c>
      <c r="C42" s="100">
        <v>19.457605000000004</v>
      </c>
      <c r="D42" s="100">
        <v>29.979617222222213</v>
      </c>
      <c r="E42" s="101">
        <v>72.900000000000006</v>
      </c>
      <c r="F42" s="89"/>
      <c r="G42" s="89"/>
      <c r="H42" s="89"/>
      <c r="I42" s="89"/>
      <c r="J42" s="89"/>
      <c r="K42" s="89"/>
      <c r="L42" s="89"/>
      <c r="M42" s="89"/>
      <c r="N42" s="89"/>
    </row>
    <row r="43" spans="1:14" ht="15.95" customHeight="1">
      <c r="A43" s="102">
        <v>2005</v>
      </c>
      <c r="B43" s="103">
        <v>21.58967049551438</v>
      </c>
      <c r="C43" s="103">
        <v>19.714599999999997</v>
      </c>
      <c r="D43" s="103">
        <v>32.000288888888889</v>
      </c>
      <c r="E43" s="104">
        <v>73.304559384403262</v>
      </c>
      <c r="F43" s="89"/>
      <c r="G43" s="89"/>
      <c r="H43" s="89"/>
      <c r="I43" s="89"/>
      <c r="J43" s="89"/>
      <c r="K43" s="89"/>
      <c r="L43" s="89"/>
      <c r="M43" s="89"/>
      <c r="N43" s="89"/>
    </row>
    <row r="44" spans="1:14" ht="15.95" customHeight="1">
      <c r="A44" s="99">
        <v>2006</v>
      </c>
      <c r="B44" s="100">
        <v>22.332988089073019</v>
      </c>
      <c r="C44" s="100">
        <v>19.5227</v>
      </c>
      <c r="D44" s="100">
        <v>30.402299999999997</v>
      </c>
      <c r="E44" s="101">
        <v>72.257988089073024</v>
      </c>
      <c r="F44" s="89"/>
      <c r="G44" s="89"/>
      <c r="H44" s="89"/>
      <c r="I44" s="89"/>
      <c r="J44" s="89"/>
      <c r="K44" s="89"/>
      <c r="L44" s="89"/>
      <c r="M44" s="89"/>
      <c r="N44" s="89"/>
    </row>
    <row r="45" spans="1:14" ht="15.95" customHeight="1">
      <c r="A45" s="102">
        <v>2007</v>
      </c>
      <c r="B45" s="103">
        <v>20.170227857079528</v>
      </c>
      <c r="C45" s="103">
        <v>19.252099999999999</v>
      </c>
      <c r="D45" s="103">
        <v>32.432900000000004</v>
      </c>
      <c r="E45" s="104">
        <v>71.855227857079527</v>
      </c>
      <c r="F45" s="89"/>
      <c r="G45" s="89"/>
      <c r="H45" s="89"/>
      <c r="I45" s="89"/>
      <c r="J45" s="89"/>
      <c r="K45" s="89"/>
      <c r="L45" s="89"/>
      <c r="M45" s="89"/>
      <c r="N45" s="89"/>
    </row>
    <row r="46" spans="1:14" ht="15.95" customHeight="1">
      <c r="A46" s="99">
        <v>2008</v>
      </c>
      <c r="B46" s="100">
        <v>18.954410307234884</v>
      </c>
      <c r="C46" s="100">
        <v>19.32</v>
      </c>
      <c r="D46" s="100">
        <v>33.37027777777778</v>
      </c>
      <c r="E46" s="101">
        <v>71.64468808501266</v>
      </c>
      <c r="F46" s="89"/>
      <c r="G46" s="89"/>
      <c r="H46" s="89"/>
      <c r="I46" s="89"/>
      <c r="J46" s="89"/>
      <c r="K46" s="89"/>
      <c r="L46" s="89"/>
      <c r="M46" s="89"/>
      <c r="N46" s="89"/>
    </row>
    <row r="47" spans="1:14" ht="15.95" customHeight="1">
      <c r="A47" s="408">
        <v>2009</v>
      </c>
      <c r="B47" s="429">
        <v>17.43</v>
      </c>
      <c r="C47" s="429">
        <v>20.7</v>
      </c>
      <c r="D47" s="429">
        <v>32.17</v>
      </c>
      <c r="E47" s="430">
        <v>70.3</v>
      </c>
      <c r="F47" s="89"/>
      <c r="G47" s="89"/>
      <c r="H47" s="89"/>
      <c r="I47" s="89"/>
      <c r="J47" s="89"/>
      <c r="K47" s="89"/>
      <c r="L47" s="89"/>
      <c r="M47" s="89"/>
      <c r="N47" s="89"/>
    </row>
    <row r="48" spans="1:14" ht="15.95" customHeight="1">
      <c r="A48" s="442">
        <v>2010</v>
      </c>
      <c r="B48" s="443">
        <v>17.66</v>
      </c>
      <c r="C48" s="443">
        <v>20.72</v>
      </c>
      <c r="D48" s="443">
        <v>34.44</v>
      </c>
      <c r="E48" s="444">
        <v>72.83</v>
      </c>
      <c r="F48" s="89"/>
      <c r="G48" s="89"/>
      <c r="H48" s="89"/>
      <c r="I48" s="89"/>
      <c r="J48" s="89"/>
      <c r="K48" s="89"/>
      <c r="L48" s="89"/>
      <c r="M48" s="89"/>
      <c r="N48" s="89"/>
    </row>
    <row r="49" spans="1:14" ht="15.95" customHeight="1">
      <c r="A49" s="408">
        <v>2011</v>
      </c>
      <c r="B49" s="429">
        <v>19.136340000000001</v>
      </c>
      <c r="C49" s="429">
        <v>21.763000000000002</v>
      </c>
      <c r="D49" s="429">
        <v>31.212879999999998</v>
      </c>
      <c r="E49" s="430">
        <v>72.112219999999994</v>
      </c>
      <c r="F49" s="89"/>
      <c r="G49" s="89"/>
      <c r="H49" s="89"/>
      <c r="I49" s="89"/>
      <c r="J49" s="89"/>
      <c r="K49" s="89"/>
      <c r="L49" s="89"/>
      <c r="M49" s="89"/>
      <c r="N49" s="89"/>
    </row>
    <row r="50" spans="1:14" ht="15.95" customHeight="1">
      <c r="F50" s="89"/>
      <c r="G50" s="89"/>
      <c r="H50" s="89"/>
      <c r="I50" s="89"/>
      <c r="J50" s="89"/>
      <c r="K50" s="89"/>
      <c r="L50" s="89"/>
      <c r="M50" s="89"/>
      <c r="N50" s="89"/>
    </row>
    <row r="51" spans="1:14" ht="28.5" customHeight="1">
      <c r="A51" s="884" t="s">
        <v>353</v>
      </c>
      <c r="B51" s="884"/>
      <c r="C51" s="884"/>
      <c r="D51" s="884"/>
      <c r="E51" s="884"/>
      <c r="F51" s="885"/>
      <c r="G51" s="89"/>
      <c r="H51" s="89"/>
      <c r="I51" s="89"/>
      <c r="J51" s="89"/>
      <c r="K51" s="89"/>
      <c r="L51" s="89"/>
      <c r="M51" s="89"/>
      <c r="N51" s="89"/>
    </row>
    <row r="52" spans="1:14" ht="15.95" customHeight="1">
      <c r="A52" s="89" t="s">
        <v>148</v>
      </c>
      <c r="B52" s="89"/>
      <c r="C52" s="89"/>
      <c r="D52" s="89"/>
      <c r="E52" s="89"/>
      <c r="F52" s="89"/>
      <c r="G52" s="89"/>
      <c r="H52" s="89"/>
      <c r="I52" s="89"/>
      <c r="J52" s="89"/>
      <c r="K52" s="89"/>
      <c r="L52" s="89"/>
      <c r="M52" s="89"/>
      <c r="N52" s="89"/>
    </row>
    <row r="53" spans="1:14" ht="12.75">
      <c r="A53" s="89"/>
      <c r="B53" s="89"/>
      <c r="C53" s="89"/>
      <c r="D53" s="89"/>
      <c r="E53" s="89"/>
      <c r="F53" s="89"/>
      <c r="G53" s="89"/>
      <c r="H53" s="89"/>
      <c r="I53" s="89"/>
      <c r="J53" s="89"/>
      <c r="K53" s="89"/>
      <c r="L53" s="89"/>
      <c r="M53" s="89"/>
      <c r="N53" s="89"/>
    </row>
    <row r="54" spans="1:14" ht="12.75">
      <c r="A54" s="89"/>
      <c r="B54" s="89"/>
      <c r="C54" s="89"/>
      <c r="D54" s="89"/>
      <c r="E54" s="89"/>
      <c r="F54" s="89"/>
      <c r="G54" s="89"/>
      <c r="H54" s="89"/>
      <c r="I54" s="89"/>
      <c r="J54" s="89"/>
      <c r="K54" s="89"/>
      <c r="L54" s="89"/>
      <c r="M54" s="89"/>
      <c r="N54" s="89"/>
    </row>
    <row r="55" spans="1:14" ht="12.75">
      <c r="A55" s="89"/>
      <c r="B55" s="89"/>
      <c r="C55" s="89"/>
      <c r="D55" s="89"/>
      <c r="E55" s="89"/>
      <c r="F55" s="89"/>
      <c r="G55" s="89"/>
      <c r="H55" s="89"/>
      <c r="I55" s="89"/>
      <c r="J55" s="89"/>
      <c r="K55" s="89"/>
      <c r="L55" s="89"/>
      <c r="M55" s="89"/>
      <c r="N55" s="89"/>
    </row>
    <row r="56" spans="1:14" ht="12.75">
      <c r="A56" s="89"/>
      <c r="B56" s="89"/>
      <c r="C56" s="89"/>
      <c r="D56" s="89"/>
      <c r="E56" s="89"/>
      <c r="F56" s="89"/>
      <c r="G56" s="89"/>
      <c r="H56" s="89"/>
      <c r="I56" s="89"/>
      <c r="J56" s="89"/>
      <c r="K56" s="89"/>
      <c r="L56" s="89"/>
      <c r="M56" s="89"/>
      <c r="N56" s="89"/>
    </row>
    <row r="57" spans="1:14" ht="12.75">
      <c r="A57" s="89"/>
      <c r="B57" s="89"/>
      <c r="C57" s="89"/>
      <c r="D57" s="89"/>
      <c r="E57" s="89"/>
      <c r="F57" s="89"/>
      <c r="G57" s="89"/>
      <c r="H57" s="89"/>
      <c r="I57" s="89"/>
      <c r="J57" s="89"/>
      <c r="K57" s="89"/>
      <c r="L57" s="89"/>
      <c r="M57" s="89"/>
      <c r="N57" s="89"/>
    </row>
    <row r="58" spans="1:14" ht="12.75">
      <c r="A58" s="89"/>
      <c r="B58" s="89"/>
      <c r="C58" s="89"/>
      <c r="D58" s="89"/>
      <c r="E58" s="89"/>
      <c r="F58" s="89"/>
      <c r="G58" s="89"/>
      <c r="H58" s="89"/>
      <c r="I58" s="89"/>
      <c r="J58" s="89"/>
      <c r="K58" s="89"/>
      <c r="L58" s="89"/>
      <c r="M58" s="89"/>
      <c r="N58" s="89"/>
    </row>
    <row r="59" spans="1:14" ht="12.75">
      <c r="A59" s="89"/>
      <c r="B59" s="89"/>
      <c r="C59" s="89"/>
      <c r="D59" s="89"/>
      <c r="E59" s="89"/>
      <c r="F59" s="89"/>
      <c r="G59" s="89"/>
      <c r="H59" s="89"/>
      <c r="I59" s="89"/>
      <c r="J59" s="89"/>
      <c r="K59" s="89"/>
      <c r="L59" s="89"/>
      <c r="M59" s="89"/>
      <c r="N59" s="89"/>
    </row>
    <row r="60" spans="1:14" ht="12.75">
      <c r="A60" s="89"/>
      <c r="B60" s="89"/>
      <c r="C60" s="89"/>
      <c r="D60" s="89"/>
      <c r="E60" s="89"/>
      <c r="F60" s="89"/>
      <c r="G60" s="89"/>
      <c r="H60" s="89"/>
      <c r="I60" s="89"/>
      <c r="J60" s="89"/>
      <c r="K60" s="89"/>
      <c r="L60" s="89"/>
      <c r="M60" s="89"/>
      <c r="N60" s="89"/>
    </row>
    <row r="61" spans="1:14" ht="12.75">
      <c r="A61" s="89"/>
      <c r="B61" s="89"/>
      <c r="C61" s="89"/>
      <c r="D61" s="89"/>
      <c r="E61" s="89"/>
      <c r="F61" s="89"/>
      <c r="G61" s="89"/>
      <c r="H61" s="89"/>
      <c r="I61" s="89"/>
      <c r="J61" s="89"/>
      <c r="K61" s="89"/>
      <c r="L61" s="89"/>
      <c r="M61" s="89"/>
      <c r="N61" s="89"/>
    </row>
    <row r="62" spans="1:14" ht="12.75">
      <c r="A62" s="89"/>
      <c r="B62" s="89"/>
      <c r="C62" s="89"/>
      <c r="D62" s="89"/>
      <c r="E62" s="89"/>
      <c r="F62" s="89"/>
      <c r="G62" s="89"/>
      <c r="H62" s="89"/>
      <c r="I62" s="89"/>
      <c r="J62" s="89"/>
      <c r="K62" s="89"/>
      <c r="L62" s="89"/>
      <c r="M62" s="89"/>
      <c r="N62" s="89"/>
    </row>
    <row r="63" spans="1:14" ht="12.75">
      <c r="A63" s="89"/>
      <c r="B63" s="89"/>
      <c r="C63" s="89"/>
      <c r="D63" s="89"/>
      <c r="E63" s="89"/>
      <c r="F63" s="89"/>
      <c r="G63" s="89"/>
      <c r="H63" s="89"/>
      <c r="I63" s="89"/>
      <c r="J63" s="89"/>
      <c r="K63" s="89"/>
      <c r="L63" s="89"/>
      <c r="M63" s="89"/>
      <c r="N63" s="89"/>
    </row>
    <row r="64" spans="1:14" ht="12.75">
      <c r="A64" s="89"/>
      <c r="B64" s="89"/>
      <c r="C64" s="89"/>
      <c r="D64" s="89"/>
      <c r="E64" s="89"/>
      <c r="F64" s="89"/>
      <c r="G64" s="89"/>
      <c r="H64" s="89"/>
      <c r="I64" s="89"/>
      <c r="J64" s="89"/>
      <c r="K64" s="89"/>
      <c r="L64" s="89"/>
      <c r="M64" s="89"/>
      <c r="N64" s="89"/>
    </row>
    <row r="65" spans="1:14" ht="12.75">
      <c r="A65" s="89"/>
      <c r="B65" s="89"/>
      <c r="C65" s="89"/>
      <c r="D65" s="89"/>
      <c r="E65" s="89"/>
      <c r="F65" s="89"/>
      <c r="G65" s="89"/>
      <c r="H65" s="89"/>
      <c r="I65" s="89"/>
      <c r="J65" s="89"/>
      <c r="K65" s="89"/>
      <c r="L65" s="89"/>
      <c r="M65" s="89"/>
      <c r="N65" s="89"/>
    </row>
    <row r="66" spans="1:14" ht="12.75">
      <c r="A66" s="89"/>
      <c r="B66" s="89"/>
      <c r="C66" s="89"/>
      <c r="D66" s="89"/>
      <c r="E66" s="89"/>
      <c r="F66" s="89"/>
      <c r="G66" s="89"/>
      <c r="H66" s="89"/>
      <c r="I66" s="89"/>
      <c r="J66" s="89"/>
      <c r="K66" s="89"/>
      <c r="L66" s="89"/>
      <c r="M66" s="89"/>
      <c r="N66" s="89"/>
    </row>
    <row r="67" spans="1:14" ht="12.75">
      <c r="A67" s="89"/>
      <c r="B67" s="89"/>
      <c r="C67" s="89"/>
      <c r="D67" s="89"/>
      <c r="E67" s="89"/>
      <c r="F67" s="89"/>
      <c r="G67" s="89"/>
      <c r="H67" s="89"/>
      <c r="I67" s="89"/>
      <c r="J67" s="89"/>
      <c r="K67" s="89"/>
      <c r="L67" s="89"/>
      <c r="M67" s="89"/>
      <c r="N67" s="89"/>
    </row>
    <row r="68" spans="1:14" ht="12.75">
      <c r="A68" s="89"/>
      <c r="B68" s="89"/>
      <c r="C68" s="89"/>
      <c r="D68" s="89"/>
      <c r="E68" s="89"/>
      <c r="F68" s="89"/>
      <c r="G68" s="89"/>
      <c r="H68" s="89"/>
      <c r="I68" s="89"/>
      <c r="J68" s="89"/>
      <c r="K68" s="89"/>
      <c r="L68" s="89"/>
      <c r="M68" s="89"/>
      <c r="N68" s="89"/>
    </row>
    <row r="69" spans="1:14" ht="12.75">
      <c r="A69" s="89"/>
      <c r="B69" s="89"/>
      <c r="C69" s="89"/>
      <c r="D69" s="89"/>
      <c r="E69" s="89"/>
      <c r="F69" s="89"/>
      <c r="G69" s="89"/>
      <c r="H69" s="89"/>
      <c r="I69" s="89"/>
      <c r="J69" s="89"/>
      <c r="K69" s="89"/>
      <c r="L69" s="89"/>
      <c r="M69" s="89"/>
      <c r="N69" s="89"/>
    </row>
    <row r="70" spans="1:14" ht="12.75">
      <c r="A70" s="89"/>
      <c r="B70" s="89"/>
      <c r="C70" s="89"/>
      <c r="D70" s="89"/>
      <c r="E70" s="89"/>
      <c r="F70" s="89"/>
      <c r="G70" s="89"/>
      <c r="H70" s="89"/>
      <c r="I70" s="89"/>
      <c r="J70" s="89"/>
      <c r="K70" s="89"/>
      <c r="L70" s="89"/>
      <c r="M70" s="89"/>
      <c r="N70" s="89"/>
    </row>
    <row r="71" spans="1:14" ht="12.75">
      <c r="A71" s="89"/>
      <c r="B71" s="89"/>
      <c r="C71" s="89"/>
      <c r="D71" s="89"/>
      <c r="E71" s="89"/>
      <c r="F71" s="89"/>
      <c r="G71" s="89"/>
      <c r="H71" s="89"/>
      <c r="I71" s="89"/>
      <c r="J71" s="89"/>
      <c r="K71" s="89"/>
      <c r="L71" s="89"/>
      <c r="M71" s="89"/>
      <c r="N71" s="89"/>
    </row>
    <row r="72" spans="1:14" ht="12.75">
      <c r="A72" s="89"/>
      <c r="B72" s="89"/>
      <c r="C72" s="89"/>
      <c r="D72" s="89"/>
      <c r="E72" s="89"/>
      <c r="F72" s="89"/>
      <c r="G72" s="89"/>
      <c r="H72" s="89"/>
      <c r="I72" s="89"/>
      <c r="J72" s="89"/>
      <c r="K72" s="89"/>
      <c r="L72" s="89"/>
      <c r="M72" s="89"/>
      <c r="N72" s="89"/>
    </row>
    <row r="73" spans="1:14" ht="12.75">
      <c r="A73" s="89"/>
      <c r="B73" s="89"/>
      <c r="C73" s="89"/>
      <c r="D73" s="89"/>
      <c r="E73" s="89"/>
      <c r="F73" s="89"/>
      <c r="G73" s="89"/>
      <c r="H73" s="89"/>
      <c r="I73" s="89"/>
      <c r="J73" s="89"/>
      <c r="K73" s="89"/>
      <c r="L73" s="89"/>
      <c r="M73" s="89"/>
      <c r="N73" s="89"/>
    </row>
    <row r="74" spans="1:14" ht="12.75">
      <c r="A74" s="89"/>
      <c r="B74" s="89"/>
      <c r="C74" s="89"/>
      <c r="D74" s="89"/>
      <c r="E74" s="89"/>
      <c r="F74" s="89"/>
      <c r="G74" s="89"/>
      <c r="H74" s="89"/>
      <c r="I74" s="89"/>
      <c r="J74" s="89"/>
      <c r="K74" s="89"/>
      <c r="L74" s="89"/>
      <c r="M74" s="89"/>
      <c r="N74" s="89"/>
    </row>
    <row r="75" spans="1:14" ht="12.75">
      <c r="A75" s="89"/>
      <c r="B75" s="89"/>
      <c r="C75" s="89"/>
      <c r="D75" s="89"/>
      <c r="E75" s="89"/>
      <c r="F75" s="89"/>
      <c r="G75" s="89"/>
      <c r="H75" s="89"/>
      <c r="I75" s="89"/>
      <c r="J75" s="89"/>
      <c r="K75" s="89"/>
      <c r="L75" s="89"/>
      <c r="M75" s="89"/>
      <c r="N75" s="89"/>
    </row>
    <row r="76" spans="1:14" ht="12.75">
      <c r="A76" s="89"/>
      <c r="B76" s="89"/>
      <c r="C76" s="89"/>
      <c r="D76" s="89"/>
      <c r="E76" s="89"/>
      <c r="F76" s="89"/>
      <c r="G76" s="89"/>
      <c r="H76" s="89"/>
      <c r="I76" s="89"/>
      <c r="J76" s="89"/>
      <c r="K76" s="89"/>
      <c r="L76" s="89"/>
      <c r="M76" s="89"/>
      <c r="N76" s="89"/>
    </row>
    <row r="77" spans="1:14" ht="12.75">
      <c r="A77" s="89"/>
      <c r="B77" s="89"/>
      <c r="C77" s="89"/>
      <c r="D77" s="89"/>
      <c r="E77" s="89"/>
      <c r="F77" s="89"/>
      <c r="G77" s="89"/>
      <c r="H77" s="89"/>
      <c r="I77" s="89"/>
      <c r="J77" s="89"/>
      <c r="K77" s="89"/>
      <c r="L77" s="89"/>
      <c r="M77" s="89"/>
      <c r="N77" s="89"/>
    </row>
    <row r="78" spans="1:14" ht="12.75">
      <c r="A78" s="89"/>
      <c r="B78" s="89"/>
      <c r="C78" s="89"/>
      <c r="D78" s="89"/>
      <c r="E78" s="89"/>
      <c r="F78" s="89"/>
      <c r="G78" s="89"/>
      <c r="H78" s="89"/>
      <c r="I78" s="89"/>
      <c r="J78" s="89"/>
      <c r="K78" s="89"/>
      <c r="L78" s="89"/>
      <c r="M78" s="89"/>
      <c r="N78" s="89"/>
    </row>
    <row r="79" spans="1:14" ht="12.75">
      <c r="A79" s="89"/>
      <c r="B79" s="89"/>
      <c r="C79" s="89"/>
      <c r="D79" s="89"/>
      <c r="E79" s="89"/>
      <c r="F79" s="89"/>
      <c r="G79" s="89"/>
      <c r="H79" s="89"/>
      <c r="I79" s="89"/>
      <c r="J79" s="89"/>
      <c r="K79" s="89"/>
      <c r="L79" s="89"/>
      <c r="M79" s="89"/>
      <c r="N79" s="89"/>
    </row>
    <row r="80" spans="1:14" ht="12.75">
      <c r="A80" s="89"/>
      <c r="B80" s="89"/>
      <c r="C80" s="89"/>
      <c r="D80" s="89"/>
      <c r="E80" s="89"/>
      <c r="F80" s="89"/>
      <c r="G80" s="89"/>
      <c r="H80" s="89"/>
      <c r="I80" s="89"/>
      <c r="J80" s="89"/>
      <c r="K80" s="89"/>
      <c r="L80" s="89"/>
      <c r="M80" s="89"/>
      <c r="N80" s="89"/>
    </row>
    <row r="81" spans="1:14" ht="12.75">
      <c r="A81" s="89"/>
      <c r="B81" s="89"/>
      <c r="C81" s="89"/>
      <c r="D81" s="89"/>
      <c r="E81" s="89"/>
      <c r="F81" s="89"/>
      <c r="G81" s="89"/>
      <c r="H81" s="89"/>
      <c r="I81" s="89"/>
      <c r="J81" s="89"/>
      <c r="K81" s="89"/>
      <c r="L81" s="89"/>
      <c r="M81" s="89"/>
      <c r="N81" s="89"/>
    </row>
    <row r="82" spans="1:14" ht="12.75">
      <c r="A82" s="89"/>
      <c r="B82" s="89"/>
      <c r="C82" s="89"/>
      <c r="D82" s="89"/>
      <c r="E82" s="89"/>
      <c r="F82" s="89"/>
      <c r="G82" s="89"/>
      <c r="H82" s="89"/>
      <c r="I82" s="89"/>
      <c r="J82" s="89"/>
      <c r="K82" s="89"/>
      <c r="L82" s="89"/>
      <c r="M82" s="89"/>
      <c r="N82" s="89"/>
    </row>
    <row r="83" spans="1:14" ht="12.75">
      <c r="A83" s="89"/>
      <c r="B83" s="89"/>
      <c r="C83" s="89"/>
      <c r="D83" s="89"/>
      <c r="E83" s="89"/>
      <c r="F83" s="89"/>
      <c r="G83" s="89"/>
      <c r="H83" s="89"/>
      <c r="I83" s="89"/>
      <c r="J83" s="89"/>
      <c r="K83" s="89"/>
      <c r="L83" s="89"/>
      <c r="M83" s="89"/>
      <c r="N83" s="89"/>
    </row>
    <row r="84" spans="1:14" ht="12.75">
      <c r="A84" s="89"/>
      <c r="B84" s="89"/>
      <c r="C84" s="89"/>
      <c r="D84" s="89"/>
      <c r="E84" s="89"/>
      <c r="F84" s="89"/>
      <c r="G84" s="89"/>
      <c r="H84" s="89"/>
      <c r="I84" s="89"/>
      <c r="J84" s="89"/>
      <c r="K84" s="89"/>
      <c r="L84" s="89"/>
      <c r="M84" s="89"/>
      <c r="N84" s="89"/>
    </row>
    <row r="85" spans="1:14" ht="12.75">
      <c r="A85" s="89"/>
      <c r="B85" s="89"/>
      <c r="C85" s="89"/>
      <c r="D85" s="89"/>
      <c r="E85" s="89"/>
      <c r="F85" s="89"/>
      <c r="G85" s="89"/>
      <c r="H85" s="89"/>
      <c r="I85" s="89"/>
      <c r="J85" s="89"/>
      <c r="K85" s="89"/>
      <c r="L85" s="89"/>
      <c r="M85" s="89"/>
      <c r="N85" s="89"/>
    </row>
    <row r="86" spans="1:14" ht="12.75">
      <c r="A86" s="89"/>
      <c r="B86" s="89"/>
      <c r="C86" s="89"/>
      <c r="D86" s="89"/>
      <c r="E86" s="89"/>
      <c r="F86" s="89"/>
      <c r="G86" s="89"/>
      <c r="H86" s="89"/>
      <c r="I86" s="89"/>
      <c r="J86" s="89"/>
      <c r="K86" s="89"/>
      <c r="L86" s="89"/>
      <c r="M86" s="89"/>
      <c r="N86" s="89"/>
    </row>
    <row r="87" spans="1:14" ht="12.75">
      <c r="A87" s="89"/>
      <c r="B87" s="89"/>
      <c r="C87" s="89"/>
      <c r="D87" s="89"/>
      <c r="E87" s="89"/>
      <c r="F87" s="89"/>
      <c r="G87" s="89"/>
      <c r="H87" s="89"/>
      <c r="I87" s="89"/>
      <c r="J87" s="89"/>
      <c r="K87" s="89"/>
      <c r="L87" s="89"/>
      <c r="M87" s="89"/>
      <c r="N87" s="89"/>
    </row>
    <row r="88" spans="1:14" ht="12.75">
      <c r="A88" s="89"/>
      <c r="B88" s="89"/>
      <c r="C88" s="89"/>
      <c r="D88" s="89"/>
      <c r="E88" s="89"/>
      <c r="F88" s="89"/>
      <c r="G88" s="89"/>
      <c r="H88" s="89"/>
      <c r="I88" s="89"/>
      <c r="J88" s="89"/>
      <c r="K88" s="89"/>
      <c r="L88" s="89"/>
      <c r="M88" s="89"/>
      <c r="N88" s="89"/>
    </row>
    <row r="89" spans="1:14" ht="12.75">
      <c r="A89" s="89"/>
      <c r="B89" s="89"/>
      <c r="C89" s="89"/>
      <c r="D89" s="89"/>
      <c r="E89" s="89"/>
      <c r="F89" s="89"/>
      <c r="G89" s="89"/>
      <c r="H89" s="89"/>
      <c r="I89" s="89"/>
      <c r="J89" s="89"/>
      <c r="K89" s="89"/>
      <c r="L89" s="89"/>
      <c r="M89" s="89"/>
      <c r="N89" s="89"/>
    </row>
    <row r="90" spans="1:14" ht="12.75">
      <c r="A90" s="89"/>
      <c r="B90" s="89"/>
      <c r="C90" s="89"/>
      <c r="D90" s="89"/>
      <c r="E90" s="89"/>
      <c r="F90" s="89"/>
      <c r="G90" s="89"/>
      <c r="H90" s="89"/>
      <c r="I90" s="89"/>
      <c r="J90" s="89"/>
      <c r="K90" s="89"/>
      <c r="L90" s="89"/>
      <c r="M90" s="89"/>
      <c r="N90" s="89"/>
    </row>
    <row r="91" spans="1:14" ht="12.75">
      <c r="A91" s="89"/>
      <c r="B91" s="89"/>
      <c r="C91" s="89"/>
      <c r="D91" s="89"/>
      <c r="E91" s="89"/>
      <c r="F91" s="89"/>
      <c r="G91" s="89"/>
      <c r="H91" s="89"/>
      <c r="I91" s="89"/>
      <c r="J91" s="89"/>
      <c r="K91" s="89"/>
      <c r="L91" s="89"/>
      <c r="M91" s="89"/>
      <c r="N91" s="89"/>
    </row>
    <row r="92" spans="1:14" ht="12.75">
      <c r="A92" s="89"/>
      <c r="B92" s="89"/>
      <c r="C92" s="89"/>
      <c r="D92" s="89"/>
      <c r="E92" s="89"/>
      <c r="F92" s="89"/>
      <c r="G92" s="89"/>
      <c r="H92" s="89"/>
      <c r="I92" s="89"/>
      <c r="J92" s="89"/>
      <c r="K92" s="89"/>
      <c r="L92" s="89"/>
      <c r="M92" s="89"/>
      <c r="N92" s="89"/>
    </row>
    <row r="93" spans="1:14" ht="12.75">
      <c r="A93" s="89"/>
      <c r="B93" s="89"/>
      <c r="C93" s="89"/>
      <c r="D93" s="89"/>
      <c r="E93" s="89"/>
      <c r="F93" s="89"/>
      <c r="G93" s="89"/>
      <c r="H93" s="89"/>
      <c r="I93" s="89"/>
      <c r="J93" s="89"/>
      <c r="K93" s="89"/>
      <c r="L93" s="89"/>
      <c r="M93" s="89"/>
      <c r="N93" s="89"/>
    </row>
    <row r="94" spans="1:14" ht="12.75">
      <c r="A94" s="89"/>
      <c r="B94" s="89"/>
      <c r="C94" s="89"/>
      <c r="D94" s="89"/>
      <c r="E94" s="89"/>
      <c r="F94" s="89"/>
      <c r="G94" s="89"/>
      <c r="H94" s="89"/>
      <c r="I94" s="89"/>
      <c r="J94" s="89"/>
      <c r="K94" s="89"/>
      <c r="L94" s="89"/>
      <c r="M94" s="89"/>
      <c r="N94" s="89"/>
    </row>
    <row r="95" spans="1:14" ht="12.75">
      <c r="A95" s="89"/>
      <c r="B95" s="89"/>
      <c r="C95" s="89"/>
      <c r="D95" s="89"/>
      <c r="E95" s="89"/>
      <c r="F95" s="89"/>
      <c r="G95" s="89"/>
      <c r="H95" s="89"/>
      <c r="I95" s="89"/>
      <c r="J95" s="89"/>
      <c r="K95" s="89"/>
      <c r="L95" s="89"/>
      <c r="M95" s="89"/>
      <c r="N95" s="89"/>
    </row>
    <row r="96" spans="1:14" ht="12.75">
      <c r="A96" s="89"/>
      <c r="B96" s="89"/>
      <c r="C96" s="89"/>
      <c r="D96" s="89"/>
      <c r="E96" s="89"/>
      <c r="F96" s="89"/>
      <c r="G96" s="89"/>
      <c r="H96" s="89"/>
      <c r="I96" s="89"/>
      <c r="J96" s="89"/>
      <c r="K96" s="89"/>
      <c r="L96" s="89"/>
      <c r="M96" s="89"/>
      <c r="N96" s="89"/>
    </row>
    <row r="97" spans="1:14" ht="12.75">
      <c r="A97" s="89"/>
      <c r="B97" s="89"/>
      <c r="C97" s="89"/>
      <c r="D97" s="89"/>
      <c r="E97" s="89"/>
      <c r="F97" s="89"/>
      <c r="G97" s="89"/>
      <c r="H97" s="89"/>
      <c r="I97" s="89"/>
      <c r="J97" s="89"/>
      <c r="K97" s="89"/>
      <c r="L97" s="89"/>
      <c r="M97" s="89"/>
      <c r="N97" s="89"/>
    </row>
    <row r="98" spans="1:14" ht="12.75">
      <c r="A98" s="89"/>
      <c r="B98" s="89"/>
      <c r="C98" s="89"/>
      <c r="D98" s="89"/>
      <c r="E98" s="89"/>
      <c r="F98" s="89"/>
      <c r="G98" s="89"/>
      <c r="H98" s="89"/>
      <c r="I98" s="89"/>
      <c r="J98" s="89"/>
      <c r="K98" s="89"/>
      <c r="L98" s="89"/>
      <c r="M98" s="89"/>
      <c r="N98" s="89"/>
    </row>
  </sheetData>
  <mergeCells count="1">
    <mergeCell ref="A51:F51"/>
  </mergeCells>
  <pageMargins left="0.70866141732283472" right="0.70866141732283472" top="0.74803149606299213" bottom="0.74803149606299213" header="0.31496062992125984" footer="0.31496062992125984"/>
  <pageSetup paperSize="9" scale="53" orientation="portrait" r:id="rId1"/>
  <headerFooter>
    <oddHeader xml:space="preserve">&amp;L&amp;G
</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workbookViewId="0"/>
  </sheetViews>
  <sheetFormatPr defaultRowHeight="15"/>
  <cols>
    <col min="1" max="1" width="5.7109375" style="498" customWidth="1"/>
    <col min="2" max="3" width="10.7109375" style="498" customWidth="1"/>
    <col min="4" max="4" width="12.7109375" style="498" customWidth="1"/>
    <col min="5" max="5" width="13.7109375" style="498" customWidth="1"/>
    <col min="6" max="18" width="11.7109375" style="498" customWidth="1"/>
    <col min="19" max="16384" width="9.140625" style="498"/>
  </cols>
  <sheetData>
    <row r="1" spans="1:6" ht="15.95" customHeight="1"/>
    <row r="2" spans="1:6" ht="15.95" customHeight="1"/>
    <row r="3" spans="1:6" s="497" customFormat="1" ht="15.95" customHeight="1">
      <c r="A3" s="500" t="s">
        <v>230</v>
      </c>
    </row>
    <row r="4" spans="1:6" ht="15.95" customHeight="1">
      <c r="A4" s="718" t="s">
        <v>203</v>
      </c>
    </row>
    <row r="5" spans="1:6" ht="15.95" customHeight="1"/>
    <row r="6" spans="1:6" ht="38.25">
      <c r="A6" s="767" t="s">
        <v>6</v>
      </c>
      <c r="B6" s="768" t="s">
        <v>185</v>
      </c>
      <c r="C6" s="768" t="s">
        <v>186</v>
      </c>
      <c r="D6" s="768" t="s">
        <v>346</v>
      </c>
      <c r="E6" s="768" t="s">
        <v>187</v>
      </c>
      <c r="F6" s="768" t="s">
        <v>188</v>
      </c>
    </row>
    <row r="7" spans="1:6" ht="15.95" customHeight="1">
      <c r="A7" s="762">
        <v>1996</v>
      </c>
      <c r="B7" s="763">
        <v>99.770773437500026</v>
      </c>
      <c r="C7" s="763">
        <v>77.936328125000003</v>
      </c>
      <c r="D7" s="763">
        <v>46.271104843749995</v>
      </c>
      <c r="E7" s="763">
        <v>57.059210937499998</v>
      </c>
      <c r="F7" s="765">
        <v>44.807338841628926</v>
      </c>
    </row>
    <row r="8" spans="1:6" ht="15.95" customHeight="1">
      <c r="A8" s="761">
        <v>1997</v>
      </c>
      <c r="B8" s="764">
        <v>104.5420209871745</v>
      </c>
      <c r="C8" s="764">
        <v>85.602098717450431</v>
      </c>
      <c r="D8" s="764">
        <v>57.721360839486977</v>
      </c>
      <c r="E8" s="764">
        <v>58.285137971239791</v>
      </c>
      <c r="F8" s="766">
        <v>45.543699282102367</v>
      </c>
    </row>
    <row r="9" spans="1:6" ht="15.95" customHeight="1">
      <c r="A9" s="762">
        <v>1998</v>
      </c>
      <c r="B9" s="763">
        <v>111.81607782101166</v>
      </c>
      <c r="C9" s="763">
        <v>90.029914396887165</v>
      </c>
      <c r="D9" s="763">
        <v>73.438834023346303</v>
      </c>
      <c r="E9" s="763">
        <v>58.450980544747075</v>
      </c>
      <c r="F9" s="765">
        <v>47.797483941001168</v>
      </c>
    </row>
    <row r="10" spans="1:6" ht="15.95" customHeight="1">
      <c r="A10" s="761">
        <v>1999</v>
      </c>
      <c r="B10" s="764">
        <v>104.76579620302206</v>
      </c>
      <c r="C10" s="764">
        <v>90.729662921348307</v>
      </c>
      <c r="D10" s="764">
        <v>73.125844029445943</v>
      </c>
      <c r="E10" s="764">
        <v>59.139232855482362</v>
      </c>
      <c r="F10" s="766">
        <v>45.402533224660743</v>
      </c>
    </row>
    <row r="11" spans="1:6" ht="15.95" customHeight="1">
      <c r="A11" s="762">
        <v>2000</v>
      </c>
      <c r="B11" s="763">
        <v>105.68545454545453</v>
      </c>
      <c r="C11" s="763">
        <v>87.583099347909467</v>
      </c>
      <c r="D11" s="763">
        <v>77.502907710011513</v>
      </c>
      <c r="E11" s="763">
        <v>58.440958956655159</v>
      </c>
      <c r="F11" s="765">
        <v>47.119115354189873</v>
      </c>
    </row>
    <row r="12" spans="1:6" ht="15.95" customHeight="1">
      <c r="A12" s="761">
        <v>2001</v>
      </c>
      <c r="B12" s="764">
        <v>107.69378509921377</v>
      </c>
      <c r="C12" s="764">
        <v>88.001879445900414</v>
      </c>
      <c r="D12" s="764">
        <v>83.924972699363522</v>
      </c>
      <c r="E12" s="764">
        <v>62.369464619992513</v>
      </c>
      <c r="F12" s="766">
        <v>60.346114209068944</v>
      </c>
    </row>
    <row r="13" spans="1:6" ht="15.95" customHeight="1">
      <c r="A13" s="762">
        <v>2002</v>
      </c>
      <c r="B13" s="763">
        <v>120.37038856304984</v>
      </c>
      <c r="C13" s="763">
        <v>100.05335043988269</v>
      </c>
      <c r="D13" s="763">
        <v>71.773718298236034</v>
      </c>
      <c r="E13" s="763">
        <v>67.884706744868026</v>
      </c>
      <c r="F13" s="765">
        <v>65.594956321688898</v>
      </c>
    </row>
    <row r="14" spans="1:6" ht="15.95" customHeight="1">
      <c r="A14" s="761">
        <v>2003</v>
      </c>
      <c r="B14" s="764">
        <v>139.8365120460266</v>
      </c>
      <c r="C14" s="764">
        <v>115.61339805825241</v>
      </c>
      <c r="D14" s="764">
        <v>77.352203303464449</v>
      </c>
      <c r="E14" s="764">
        <v>69.697943185904336</v>
      </c>
      <c r="F14" s="766">
        <v>67.92408805555155</v>
      </c>
    </row>
    <row r="15" spans="1:6" ht="15.95" customHeight="1">
      <c r="A15" s="762">
        <v>2004</v>
      </c>
      <c r="B15" s="763">
        <v>137.91264326647564</v>
      </c>
      <c r="C15" s="763">
        <v>125.90507163323782</v>
      </c>
      <c r="D15" s="763">
        <v>88.896697551751146</v>
      </c>
      <c r="E15" s="763">
        <v>74.802557306590245</v>
      </c>
      <c r="F15" s="765">
        <v>71.991355014365837</v>
      </c>
    </row>
    <row r="16" spans="1:6" ht="15.95" customHeight="1">
      <c r="A16" s="761">
        <v>2005</v>
      </c>
      <c r="B16" s="764">
        <v>132.16793865905851</v>
      </c>
      <c r="C16" s="764">
        <v>121.17542082738946</v>
      </c>
      <c r="D16" s="764">
        <v>103.56474120483544</v>
      </c>
      <c r="E16" s="764">
        <v>74.908238231098437</v>
      </c>
      <c r="F16" s="766">
        <v>80.557946965910617</v>
      </c>
    </row>
    <row r="17" spans="1:6" ht="15.95" customHeight="1">
      <c r="A17" s="762">
        <v>2006</v>
      </c>
      <c r="B17" s="763">
        <v>147.68129617901624</v>
      </c>
      <c r="C17" s="763">
        <v>125.91436211385546</v>
      </c>
      <c r="D17" s="763">
        <v>110.07875384239472</v>
      </c>
      <c r="E17" s="763">
        <v>76.521441137147278</v>
      </c>
      <c r="F17" s="765">
        <v>93.444079772918585</v>
      </c>
    </row>
    <row r="18" spans="1:6" ht="15.95" customHeight="1">
      <c r="A18" s="761">
        <v>2007</v>
      </c>
      <c r="B18" s="764">
        <v>158.98729819971774</v>
      </c>
      <c r="C18" s="764">
        <v>127.62245705827682</v>
      </c>
      <c r="D18" s="764">
        <v>108.88743108564326</v>
      </c>
      <c r="E18" s="764">
        <v>76.281456748476813</v>
      </c>
      <c r="F18" s="766">
        <v>92.472204054937862</v>
      </c>
    </row>
    <row r="19" spans="1:6" ht="15.95" customHeight="1">
      <c r="A19" s="762">
        <v>2008</v>
      </c>
      <c r="B19" s="763">
        <v>172.9819367286517</v>
      </c>
      <c r="C19" s="763">
        <v>137.44486211370213</v>
      </c>
      <c r="D19" s="763">
        <v>129.32305261824649</v>
      </c>
      <c r="E19" s="763">
        <v>76.770533249060236</v>
      </c>
      <c r="F19" s="765">
        <v>103.99820365257308</v>
      </c>
    </row>
    <row r="20" spans="1:6" ht="15.95" customHeight="1">
      <c r="A20" s="761">
        <v>2009</v>
      </c>
      <c r="B20" s="764">
        <v>180.86998598411532</v>
      </c>
      <c r="C20" s="764">
        <v>144.17172795835279</v>
      </c>
      <c r="D20" s="764">
        <v>109.80234718275351</v>
      </c>
      <c r="E20" s="764">
        <v>80.568404191416931</v>
      </c>
      <c r="F20" s="766">
        <v>103.27938330107455</v>
      </c>
    </row>
    <row r="21" spans="1:6" ht="15.95" customHeight="1">
      <c r="A21" s="762">
        <v>2010</v>
      </c>
      <c r="B21" s="763">
        <v>187.4059184076979</v>
      </c>
      <c r="C21" s="763">
        <v>148.06102946022543</v>
      </c>
      <c r="D21" s="763">
        <v>119.74124229530969</v>
      </c>
      <c r="E21" s="763">
        <v>81.454274039412127</v>
      </c>
      <c r="F21" s="765">
        <v>104.57457325512425</v>
      </c>
    </row>
    <row r="22" spans="1:6" ht="15.95" customHeight="1">
      <c r="A22" s="761">
        <v>2011</v>
      </c>
      <c r="B22" s="764">
        <v>188.15881578524869</v>
      </c>
      <c r="C22" s="764">
        <v>146.28969591882606</v>
      </c>
      <c r="D22" s="764">
        <v>131.00925427961823</v>
      </c>
      <c r="E22" s="764">
        <v>80.69137847991523</v>
      </c>
      <c r="F22" s="766">
        <v>110.47394278007899</v>
      </c>
    </row>
    <row r="23" spans="1:6" ht="15.95" customHeight="1">
      <c r="A23" s="762">
        <v>2012</v>
      </c>
      <c r="B23" s="765">
        <v>179</v>
      </c>
      <c r="C23" s="765">
        <v>136</v>
      </c>
      <c r="D23" s="765">
        <v>138.12980904522612</v>
      </c>
      <c r="E23" s="765">
        <v>85.77</v>
      </c>
      <c r="F23" s="765">
        <v>108</v>
      </c>
    </row>
    <row r="25" spans="1:6">
      <c r="A25" s="498" t="s">
        <v>415</v>
      </c>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WhiteSpace="0" zoomScaleNormal="100" workbookViewId="0"/>
  </sheetViews>
  <sheetFormatPr defaultColWidth="0" defaultRowHeight="12.75"/>
  <cols>
    <col min="1" max="1" width="5.7109375" style="105" customWidth="1"/>
    <col min="2" max="7" width="10.7109375" style="105" customWidth="1"/>
    <col min="8" max="8" width="10.7109375" style="137" customWidth="1"/>
    <col min="9" max="9" width="10.7109375" style="105" customWidth="1"/>
    <col min="10" max="10" width="14.140625" style="105" customWidth="1"/>
    <col min="11" max="16384" width="0" style="105" hidden="1"/>
  </cols>
  <sheetData>
    <row r="1" spans="1:9" ht="15.95" customHeight="1"/>
    <row r="2" spans="1:9" ht="15.95" customHeight="1"/>
    <row r="3" spans="1:9" ht="15.95" customHeight="1">
      <c r="A3" s="769" t="s">
        <v>272</v>
      </c>
      <c r="B3" s="769"/>
      <c r="C3" s="769"/>
      <c r="D3" s="769"/>
      <c r="E3" s="769"/>
      <c r="F3" s="769"/>
      <c r="G3" s="769"/>
      <c r="H3" s="769"/>
      <c r="I3" s="769"/>
    </row>
    <row r="4" spans="1:9" s="506" customFormat="1" ht="15.95" customHeight="1">
      <c r="A4" s="716" t="s">
        <v>204</v>
      </c>
    </row>
    <row r="5" spans="1:9" s="506" customFormat="1" ht="15.95" customHeight="1">
      <c r="A5" s="716"/>
    </row>
    <row r="6" spans="1:9" ht="38.25">
      <c r="A6" s="120" t="s">
        <v>6</v>
      </c>
      <c r="B6" s="121" t="s">
        <v>60</v>
      </c>
      <c r="C6" s="121" t="s">
        <v>61</v>
      </c>
      <c r="D6" s="121" t="s">
        <v>19</v>
      </c>
      <c r="E6" s="121" t="s">
        <v>43</v>
      </c>
      <c r="F6" s="121" t="s">
        <v>58</v>
      </c>
      <c r="G6" s="121" t="s">
        <v>14</v>
      </c>
      <c r="H6" s="122" t="s">
        <v>30</v>
      </c>
      <c r="I6" s="121" t="s">
        <v>175</v>
      </c>
    </row>
    <row r="7" spans="1:9" ht="15.95" customHeight="1">
      <c r="A7" s="123">
        <v>1970</v>
      </c>
      <c r="B7" s="124">
        <v>74.2</v>
      </c>
      <c r="C7" s="125" t="s">
        <v>8</v>
      </c>
      <c r="D7" s="124">
        <v>33.1</v>
      </c>
      <c r="E7" s="125" t="s">
        <v>8</v>
      </c>
      <c r="F7" s="124">
        <v>32.700000000000003</v>
      </c>
      <c r="G7" s="124">
        <v>14.2</v>
      </c>
      <c r="H7" s="126">
        <v>154.19999999999999</v>
      </c>
      <c r="I7" s="127">
        <v>42.478529667207667</v>
      </c>
    </row>
    <row r="8" spans="1:9" ht="15.95" customHeight="1">
      <c r="A8" s="128">
        <v>1971</v>
      </c>
      <c r="B8" s="129">
        <v>71.2</v>
      </c>
      <c r="C8" s="130" t="s">
        <v>8</v>
      </c>
      <c r="D8" s="129">
        <v>33.9</v>
      </c>
      <c r="E8" s="130" t="s">
        <v>8</v>
      </c>
      <c r="F8" s="129">
        <v>31.3</v>
      </c>
      <c r="G8" s="129">
        <v>14.7</v>
      </c>
      <c r="H8" s="131">
        <v>151.1</v>
      </c>
      <c r="I8" s="132">
        <v>42.852990742498726</v>
      </c>
    </row>
    <row r="9" spans="1:9" ht="15.95" customHeight="1">
      <c r="A9" s="123">
        <v>1972</v>
      </c>
      <c r="B9" s="124">
        <v>73.599999999999994</v>
      </c>
      <c r="C9" s="125" t="s">
        <v>8</v>
      </c>
      <c r="D9" s="124">
        <v>35.4</v>
      </c>
      <c r="E9" s="125" t="s">
        <v>8</v>
      </c>
      <c r="F9" s="124">
        <v>32.4</v>
      </c>
      <c r="G9" s="124">
        <v>14</v>
      </c>
      <c r="H9" s="126">
        <v>155.5</v>
      </c>
      <c r="I9" s="127">
        <v>43.078085779936259</v>
      </c>
    </row>
    <row r="10" spans="1:9" ht="15.95" customHeight="1">
      <c r="A10" s="128">
        <v>1973</v>
      </c>
      <c r="B10" s="129">
        <v>75.5</v>
      </c>
      <c r="C10" s="130" t="s">
        <v>8</v>
      </c>
      <c r="D10" s="129">
        <v>38.5</v>
      </c>
      <c r="E10" s="129">
        <v>0.8</v>
      </c>
      <c r="F10" s="129">
        <v>34.200000000000003</v>
      </c>
      <c r="G10" s="129">
        <v>16</v>
      </c>
      <c r="H10" s="131">
        <v>164.9</v>
      </c>
      <c r="I10" s="132">
        <v>46.19134260813825</v>
      </c>
    </row>
    <row r="11" spans="1:9" ht="15.95" customHeight="1">
      <c r="A11" s="123">
        <v>1974</v>
      </c>
      <c r="B11" s="124">
        <v>70.7</v>
      </c>
      <c r="C11" s="125" t="s">
        <v>8</v>
      </c>
      <c r="D11" s="124">
        <v>39.200000000000003</v>
      </c>
      <c r="E11" s="124">
        <v>1.1000000000000001</v>
      </c>
      <c r="F11" s="124">
        <v>35.6</v>
      </c>
      <c r="G11" s="124">
        <v>17.399999999999999</v>
      </c>
      <c r="H11" s="126">
        <v>163.9</v>
      </c>
      <c r="I11" s="127">
        <v>48.614670594826322</v>
      </c>
    </row>
    <row r="12" spans="1:9" ht="15.95" customHeight="1">
      <c r="A12" s="128">
        <v>1975</v>
      </c>
      <c r="B12" s="129">
        <v>65.599999999999994</v>
      </c>
      <c r="C12" s="130" t="s">
        <v>8</v>
      </c>
      <c r="D12" s="129">
        <v>37.9</v>
      </c>
      <c r="E12" s="129">
        <v>1.3</v>
      </c>
      <c r="F12" s="129">
        <v>36.200000000000003</v>
      </c>
      <c r="G12" s="129">
        <v>18.899999999999999</v>
      </c>
      <c r="H12" s="131">
        <v>159.80000000000001</v>
      </c>
      <c r="I12" s="132">
        <v>48.517603589834671</v>
      </c>
    </row>
    <row r="13" spans="1:9" ht="15.95" customHeight="1">
      <c r="A13" s="123">
        <v>1976</v>
      </c>
      <c r="B13" s="124">
        <v>66.3</v>
      </c>
      <c r="C13" s="125" t="s">
        <v>8</v>
      </c>
      <c r="D13" s="124">
        <v>39.200000000000003</v>
      </c>
      <c r="E13" s="124">
        <v>1.7</v>
      </c>
      <c r="F13" s="124">
        <v>34.6</v>
      </c>
      <c r="G13" s="124">
        <v>17.3</v>
      </c>
      <c r="H13" s="126">
        <v>159.1</v>
      </c>
      <c r="I13" s="127">
        <v>48.49710236895281</v>
      </c>
    </row>
    <row r="14" spans="1:9" ht="15.95" customHeight="1">
      <c r="A14" s="128">
        <v>1977</v>
      </c>
      <c r="B14" s="129">
        <v>62.6</v>
      </c>
      <c r="C14" s="130" t="s">
        <v>8</v>
      </c>
      <c r="D14" s="129">
        <v>37.700000000000003</v>
      </c>
      <c r="E14" s="129">
        <v>1.9</v>
      </c>
      <c r="F14" s="129">
        <v>32.200000000000003</v>
      </c>
      <c r="G14" s="129">
        <v>13.9</v>
      </c>
      <c r="H14" s="131">
        <v>148.19999999999999</v>
      </c>
      <c r="I14" s="132">
        <v>45.618981992497829</v>
      </c>
    </row>
    <row r="15" spans="1:9" ht="15.95" customHeight="1">
      <c r="A15" s="123">
        <v>1978</v>
      </c>
      <c r="B15" s="124">
        <v>60.4</v>
      </c>
      <c r="C15" s="125" t="s">
        <v>8</v>
      </c>
      <c r="D15" s="124">
        <v>38.5</v>
      </c>
      <c r="E15" s="124">
        <v>2.2000000000000002</v>
      </c>
      <c r="F15" s="124">
        <v>34.700000000000003</v>
      </c>
      <c r="G15" s="124">
        <v>14.8</v>
      </c>
      <c r="H15" s="126">
        <v>150.6</v>
      </c>
      <c r="I15" s="127">
        <v>44.249165723779463</v>
      </c>
    </row>
    <row r="16" spans="1:9" ht="15.95" customHeight="1">
      <c r="A16" s="128">
        <v>1979</v>
      </c>
      <c r="B16" s="129">
        <v>60.3</v>
      </c>
      <c r="C16" s="130" t="s">
        <v>8</v>
      </c>
      <c r="D16" s="129">
        <v>40.5</v>
      </c>
      <c r="E16" s="129">
        <v>2.2999999999999998</v>
      </c>
      <c r="F16" s="129">
        <v>35.9</v>
      </c>
      <c r="G16" s="129">
        <v>16.600000000000001</v>
      </c>
      <c r="H16" s="131">
        <v>155.69999999999999</v>
      </c>
      <c r="I16" s="132">
        <v>47.279999276191134</v>
      </c>
    </row>
    <row r="17" spans="1:9" ht="15.95" customHeight="1">
      <c r="A17" s="123">
        <v>1980</v>
      </c>
      <c r="B17" s="124">
        <v>54.8</v>
      </c>
      <c r="C17" s="125" t="s">
        <v>8</v>
      </c>
      <c r="D17" s="124">
        <v>39.799999999999997</v>
      </c>
      <c r="E17" s="124">
        <v>3.1</v>
      </c>
      <c r="F17" s="124">
        <v>35.200000000000003</v>
      </c>
      <c r="G17" s="124">
        <v>14.8</v>
      </c>
      <c r="H17" s="126">
        <v>147.6</v>
      </c>
      <c r="I17" s="127">
        <v>47.264100370201128</v>
      </c>
    </row>
    <row r="18" spans="1:9" ht="15.95" customHeight="1">
      <c r="A18" s="128">
        <v>1981</v>
      </c>
      <c r="B18" s="129">
        <v>47.8</v>
      </c>
      <c r="C18" s="130" t="s">
        <v>8</v>
      </c>
      <c r="D18" s="129">
        <v>39.9</v>
      </c>
      <c r="E18" s="129">
        <v>3</v>
      </c>
      <c r="F18" s="129">
        <v>34.5</v>
      </c>
      <c r="G18" s="129">
        <v>12.4</v>
      </c>
      <c r="H18" s="131">
        <v>137.6</v>
      </c>
      <c r="I18" s="132">
        <v>45.796380311965329</v>
      </c>
    </row>
    <row r="19" spans="1:9" ht="15.95" customHeight="1">
      <c r="A19" s="123">
        <v>1982</v>
      </c>
      <c r="B19" s="124">
        <v>40.799999999999997</v>
      </c>
      <c r="C19" s="125" t="s">
        <v>8</v>
      </c>
      <c r="D19" s="124">
        <v>39.1</v>
      </c>
      <c r="E19" s="124">
        <v>2.7</v>
      </c>
      <c r="F19" s="124">
        <v>32.299999999999997</v>
      </c>
      <c r="G19" s="124">
        <v>12.8</v>
      </c>
      <c r="H19" s="126">
        <v>127.7</v>
      </c>
      <c r="I19" s="127">
        <v>45.83863793051772</v>
      </c>
    </row>
    <row r="20" spans="1:9" ht="15.95" customHeight="1">
      <c r="A20" s="128">
        <v>1983</v>
      </c>
      <c r="B20" s="129">
        <v>33.834444444444443</v>
      </c>
      <c r="C20" s="129">
        <v>8.3888888888888888E-2</v>
      </c>
      <c r="D20" s="129">
        <v>42.113</v>
      </c>
      <c r="E20" s="129">
        <v>2.5</v>
      </c>
      <c r="F20" s="129">
        <v>36.971769999999999</v>
      </c>
      <c r="G20" s="129">
        <v>13.608888888888888</v>
      </c>
      <c r="H20" s="131">
        <v>129.1119922222222</v>
      </c>
      <c r="I20" s="132">
        <v>48.763618240416953</v>
      </c>
    </row>
    <row r="21" spans="1:9" ht="15.95" customHeight="1">
      <c r="A21" s="123">
        <v>1984</v>
      </c>
      <c r="B21" s="124">
        <v>31.789166666666663</v>
      </c>
      <c r="C21" s="124">
        <v>7.4444444444444438E-2</v>
      </c>
      <c r="D21" s="124">
        <v>45.685000000000002</v>
      </c>
      <c r="E21" s="124">
        <v>2.6</v>
      </c>
      <c r="F21" s="124">
        <v>40.27469</v>
      </c>
      <c r="G21" s="124">
        <v>14.801111111111112</v>
      </c>
      <c r="H21" s="126">
        <v>135.22441222222221</v>
      </c>
      <c r="I21" s="127">
        <v>52.781020748735131</v>
      </c>
    </row>
    <row r="22" spans="1:9" ht="15.95" customHeight="1">
      <c r="A22" s="128">
        <v>1985</v>
      </c>
      <c r="B22" s="129">
        <v>30.943055555555556</v>
      </c>
      <c r="C22" s="129">
        <v>0.75944444444444448</v>
      </c>
      <c r="D22" s="129">
        <v>47.985999999999997</v>
      </c>
      <c r="E22" s="129">
        <v>3.4</v>
      </c>
      <c r="F22" s="129">
        <v>40.77478</v>
      </c>
      <c r="G22" s="129">
        <v>15.639444444444443</v>
      </c>
      <c r="H22" s="131">
        <v>139.50272444444445</v>
      </c>
      <c r="I22" s="132">
        <v>53.748762052811358</v>
      </c>
    </row>
    <row r="23" spans="1:9" ht="15.95" customHeight="1">
      <c r="A23" s="123">
        <v>1986</v>
      </c>
      <c r="B23" s="124">
        <v>28.697777777777777</v>
      </c>
      <c r="C23" s="124">
        <v>1.6836111111111112</v>
      </c>
      <c r="D23" s="124">
        <v>47.933</v>
      </c>
      <c r="E23" s="124">
        <v>3.6</v>
      </c>
      <c r="F23" s="124">
        <v>40.94923</v>
      </c>
      <c r="G23" s="124">
        <v>15.493333333333332</v>
      </c>
      <c r="H23" s="126">
        <v>138.35695222222222</v>
      </c>
      <c r="I23" s="127">
        <v>54.410044724808216</v>
      </c>
    </row>
    <row r="24" spans="1:9" ht="15.95" customHeight="1">
      <c r="A24" s="128">
        <v>1987</v>
      </c>
      <c r="B24" s="129">
        <v>27.022777777777776</v>
      </c>
      <c r="C24" s="129">
        <v>1.9705555555555554</v>
      </c>
      <c r="D24" s="129">
        <v>50.994</v>
      </c>
      <c r="E24" s="129">
        <v>4</v>
      </c>
      <c r="F24" s="129">
        <v>41.868000000000002</v>
      </c>
      <c r="G24" s="129">
        <v>15.231111111111112</v>
      </c>
      <c r="H24" s="131">
        <v>141.08644444444445</v>
      </c>
      <c r="I24" s="132">
        <v>55.718780426920645</v>
      </c>
    </row>
    <row r="25" spans="1:9" ht="15.95" customHeight="1">
      <c r="A25" s="123">
        <v>1988</v>
      </c>
      <c r="B25" s="124">
        <v>24.0425</v>
      </c>
      <c r="C25" s="124">
        <v>2.328611111111111</v>
      </c>
      <c r="D25" s="124">
        <v>52.866999999999997</v>
      </c>
      <c r="E25" s="124">
        <v>3.9670000000000001</v>
      </c>
      <c r="F25" s="124">
        <v>43.391529999999996</v>
      </c>
      <c r="G25" s="124">
        <v>15.966666666666667</v>
      </c>
      <c r="H25" s="126">
        <v>142.56330777777777</v>
      </c>
      <c r="I25" s="127">
        <v>57.346444605070815</v>
      </c>
    </row>
    <row r="26" spans="1:9" ht="15.95" customHeight="1">
      <c r="A26" s="128">
        <v>1989</v>
      </c>
      <c r="B26" s="129">
        <v>22.204722222222223</v>
      </c>
      <c r="C26" s="129">
        <v>2.7619444444444445</v>
      </c>
      <c r="D26" s="129">
        <v>53.442999999999998</v>
      </c>
      <c r="E26" s="129">
        <v>3.34</v>
      </c>
      <c r="F26" s="129">
        <v>43.321750000000002</v>
      </c>
      <c r="G26" s="129">
        <v>16.260277777777777</v>
      </c>
      <c r="H26" s="131">
        <v>141.33169444444445</v>
      </c>
      <c r="I26" s="132">
        <v>57.908097408004544</v>
      </c>
    </row>
    <row r="27" spans="1:9" ht="15.95" customHeight="1">
      <c r="A27" s="123">
        <v>1990</v>
      </c>
      <c r="B27" s="124">
        <v>20.781944444444445</v>
      </c>
      <c r="C27" s="124">
        <v>3.1927777777777777</v>
      </c>
      <c r="D27" s="124">
        <v>52.993000000000002</v>
      </c>
      <c r="E27" s="124">
        <v>3.5950000000000002</v>
      </c>
      <c r="F27" s="124">
        <v>42.786770000000004</v>
      </c>
      <c r="G27" s="124">
        <v>16.891111111111108</v>
      </c>
      <c r="H27" s="126">
        <v>140.24060333333333</v>
      </c>
      <c r="I27" s="127">
        <v>57.571670201423132</v>
      </c>
    </row>
    <row r="28" spans="1:9" ht="15.95" customHeight="1">
      <c r="A28" s="128">
        <v>1991</v>
      </c>
      <c r="B28" s="129">
        <v>18.191111111111109</v>
      </c>
      <c r="C28" s="129">
        <v>3</v>
      </c>
      <c r="D28" s="129">
        <v>50.722999999999999</v>
      </c>
      <c r="E28" s="129">
        <v>3.5870000000000002</v>
      </c>
      <c r="F28" s="129">
        <v>44.368450000000003</v>
      </c>
      <c r="G28" s="129">
        <v>15.097222222222223</v>
      </c>
      <c r="H28" s="131">
        <v>134.96678333333335</v>
      </c>
      <c r="I28" s="132">
        <v>54.377022926846784</v>
      </c>
    </row>
    <row r="29" spans="1:9" ht="15.95" customHeight="1">
      <c r="A29" s="123">
        <v>1992</v>
      </c>
      <c r="B29" s="124">
        <v>17.395555555555553</v>
      </c>
      <c r="C29" s="124">
        <v>3.1297222222222221</v>
      </c>
      <c r="D29" s="124">
        <v>49.694000000000003</v>
      </c>
      <c r="E29" s="124">
        <v>3.3860000000000001</v>
      </c>
      <c r="F29" s="124">
        <v>44.25215</v>
      </c>
      <c r="G29" s="124">
        <v>14.523333333333332</v>
      </c>
      <c r="H29" s="126">
        <v>132.3807611111111</v>
      </c>
      <c r="I29" s="127">
        <v>52.580849716537955</v>
      </c>
    </row>
    <row r="30" spans="1:9" ht="15.95" customHeight="1">
      <c r="A30" s="128">
        <v>1993</v>
      </c>
      <c r="B30" s="129">
        <v>18.98</v>
      </c>
      <c r="C30" s="129">
        <v>2.763611111111111</v>
      </c>
      <c r="D30" s="129">
        <v>49.353999999999999</v>
      </c>
      <c r="E30" s="129">
        <v>3.7949999999999999</v>
      </c>
      <c r="F30" s="129">
        <v>45.729159999999993</v>
      </c>
      <c r="G30" s="129">
        <v>14.701388888888889</v>
      </c>
      <c r="H30" s="131">
        <v>135.32316</v>
      </c>
      <c r="I30" s="132">
        <v>53.19775918962474</v>
      </c>
    </row>
    <row r="31" spans="1:9" ht="15.95" customHeight="1">
      <c r="A31" s="123">
        <v>1994</v>
      </c>
      <c r="B31" s="124">
        <v>21.671388888888888</v>
      </c>
      <c r="C31" s="124">
        <v>2.8169444444444443</v>
      </c>
      <c r="D31" s="124">
        <v>49.777999999999999</v>
      </c>
      <c r="E31" s="124">
        <v>3.8580000000000001</v>
      </c>
      <c r="F31" s="124">
        <v>46.589780000000005</v>
      </c>
      <c r="G31" s="124">
        <v>15.117222222222223</v>
      </c>
      <c r="H31" s="126">
        <v>139.83133555555557</v>
      </c>
      <c r="I31" s="127">
        <v>61.407924692400172</v>
      </c>
    </row>
    <row r="32" spans="1:9" ht="15.95" customHeight="1">
      <c r="A32" s="128">
        <v>1995</v>
      </c>
      <c r="B32" s="129">
        <v>22.883611111111108</v>
      </c>
      <c r="C32" s="129">
        <v>2.8883333333333336</v>
      </c>
      <c r="D32" s="129">
        <v>51.343000000000004</v>
      </c>
      <c r="E32" s="129">
        <v>4.0469999999999997</v>
      </c>
      <c r="F32" s="129">
        <v>49.066969999999998</v>
      </c>
      <c r="G32" s="129">
        <v>15.774722222222223</v>
      </c>
      <c r="H32" s="131">
        <v>146.00363666666669</v>
      </c>
      <c r="I32" s="132">
        <v>69.546466119254092</v>
      </c>
    </row>
    <row r="33" spans="1:9" ht="15.95" customHeight="1">
      <c r="A33" s="123">
        <v>1996</v>
      </c>
      <c r="B33" s="124">
        <v>24.273055555555555</v>
      </c>
      <c r="C33" s="124">
        <v>3.1355555555555559</v>
      </c>
      <c r="D33" s="124">
        <v>51.49</v>
      </c>
      <c r="E33" s="124">
        <v>4.3659999999999997</v>
      </c>
      <c r="F33" s="124">
        <v>48.683180000000007</v>
      </c>
      <c r="G33" s="124">
        <v>15.995833333333332</v>
      </c>
      <c r="H33" s="126">
        <v>147.94362444444445</v>
      </c>
      <c r="I33" s="127">
        <v>71.869132581280539</v>
      </c>
    </row>
    <row r="34" spans="1:9" ht="15.95" customHeight="1">
      <c r="A34" s="128">
        <v>1997</v>
      </c>
      <c r="B34" s="129">
        <v>25.7775</v>
      </c>
      <c r="C34" s="129">
        <v>3.1647222222222222</v>
      </c>
      <c r="D34" s="129">
        <v>52.664000000000001</v>
      </c>
      <c r="E34" s="129">
        <v>4.2720000000000002</v>
      </c>
      <c r="F34" s="129">
        <v>51.520900000000005</v>
      </c>
      <c r="G34" s="129">
        <v>15.315555555555555</v>
      </c>
      <c r="H34" s="131">
        <v>152.71467777777778</v>
      </c>
      <c r="I34" s="132">
        <v>77.810861279512949</v>
      </c>
    </row>
    <row r="35" spans="1:9" ht="15.95" customHeight="1">
      <c r="A35" s="123">
        <v>1998</v>
      </c>
      <c r="B35" s="124">
        <v>24.055277777777778</v>
      </c>
      <c r="C35" s="124">
        <v>3.2105555555555556</v>
      </c>
      <c r="D35" s="124">
        <v>53.862000000000002</v>
      </c>
      <c r="E35" s="124">
        <v>4.1950000000000003</v>
      </c>
      <c r="F35" s="124">
        <v>51.75350000000001</v>
      </c>
      <c r="G35" s="124">
        <v>15.006111111111112</v>
      </c>
      <c r="H35" s="126">
        <v>152.08244444444446</v>
      </c>
      <c r="I35" s="127">
        <v>84.627938505614821</v>
      </c>
    </row>
    <row r="36" spans="1:9" ht="15.95" customHeight="1">
      <c r="A36" s="128">
        <v>1999</v>
      </c>
      <c r="B36" s="129">
        <v>24.01861111111111</v>
      </c>
      <c r="C36" s="129">
        <v>3.5886111111111108</v>
      </c>
      <c r="D36" s="129">
        <v>54.497</v>
      </c>
      <c r="E36" s="129">
        <v>4.1399999999999997</v>
      </c>
      <c r="F36" s="129">
        <v>52.183810000000008</v>
      </c>
      <c r="G36" s="129">
        <v>14.5525</v>
      </c>
      <c r="H36" s="131">
        <v>152.98053222222222</v>
      </c>
      <c r="I36" s="132">
        <v>92.292482030030953</v>
      </c>
    </row>
    <row r="37" spans="1:9" ht="15.95" customHeight="1">
      <c r="A37" s="123">
        <v>2000</v>
      </c>
      <c r="B37" s="124">
        <v>21.584444444444447</v>
      </c>
      <c r="C37" s="124">
        <v>3.4127777777777779</v>
      </c>
      <c r="D37" s="124">
        <v>56.889000000000003</v>
      </c>
      <c r="E37" s="124">
        <v>4.0030000000000001</v>
      </c>
      <c r="F37" s="124">
        <v>51.660460000000008</v>
      </c>
      <c r="G37" s="124">
        <v>15.614722222222223</v>
      </c>
      <c r="H37" s="126">
        <v>153.16440444444444</v>
      </c>
      <c r="I37" s="127">
        <v>100</v>
      </c>
    </row>
    <row r="38" spans="1:9" ht="15.95" customHeight="1">
      <c r="A38" s="128">
        <v>2001</v>
      </c>
      <c r="B38" s="129">
        <v>20.2</v>
      </c>
      <c r="C38" s="129">
        <v>3.84</v>
      </c>
      <c r="D38" s="129">
        <v>56.247999999999998</v>
      </c>
      <c r="E38" s="129">
        <v>4.476</v>
      </c>
      <c r="F38" s="129">
        <v>50.59</v>
      </c>
      <c r="G38" s="129">
        <v>16.669</v>
      </c>
      <c r="H38" s="131">
        <v>152.01499999999999</v>
      </c>
      <c r="I38" s="132">
        <v>98.258623325275479</v>
      </c>
    </row>
    <row r="39" spans="1:9" ht="15.95" customHeight="1">
      <c r="A39" s="123">
        <v>2002</v>
      </c>
      <c r="B39" s="124">
        <v>19</v>
      </c>
      <c r="C39" s="124">
        <v>3.6</v>
      </c>
      <c r="D39" s="124">
        <v>55.7</v>
      </c>
      <c r="E39" s="124">
        <v>4.5529999999999999</v>
      </c>
      <c r="F39" s="124">
        <v>53.9</v>
      </c>
      <c r="G39" s="124">
        <v>17.2</v>
      </c>
      <c r="H39" s="126">
        <v>153.9</v>
      </c>
      <c r="I39" s="127">
        <v>105.49721602553639</v>
      </c>
    </row>
    <row r="40" spans="1:9" ht="15.95" customHeight="1">
      <c r="A40" s="128">
        <v>2003</v>
      </c>
      <c r="B40" s="129">
        <v>21.3</v>
      </c>
      <c r="C40" s="129">
        <v>4.2549999999999999</v>
      </c>
      <c r="D40" s="129">
        <v>54.5</v>
      </c>
      <c r="E40" s="129">
        <v>4.4160000000000004</v>
      </c>
      <c r="F40" s="129">
        <v>55.26</v>
      </c>
      <c r="G40" s="129">
        <v>17.100000000000001</v>
      </c>
      <c r="H40" s="131">
        <v>156.86099999999999</v>
      </c>
      <c r="I40" s="132">
        <v>110.92732647768287</v>
      </c>
    </row>
    <row r="41" spans="1:9" ht="15.95" customHeight="1">
      <c r="A41" s="123">
        <v>2004</v>
      </c>
      <c r="B41" s="124">
        <v>19.75</v>
      </c>
      <c r="C41" s="124">
        <v>4.415</v>
      </c>
      <c r="D41" s="124">
        <v>55.37</v>
      </c>
      <c r="E41" s="124">
        <v>4.7149999999999999</v>
      </c>
      <c r="F41" s="124">
        <v>55.37</v>
      </c>
      <c r="G41" s="124">
        <v>17.329000000000001</v>
      </c>
      <c r="H41" s="126">
        <v>156.77376333333331</v>
      </c>
      <c r="I41" s="127">
        <v>121.88185791755082</v>
      </c>
    </row>
    <row r="42" spans="1:9" ht="15.95" customHeight="1">
      <c r="A42" s="128">
        <v>2005</v>
      </c>
      <c r="B42" s="129">
        <v>17.361999999999998</v>
      </c>
      <c r="C42" s="129">
        <v>4.3129999999999997</v>
      </c>
      <c r="D42" s="129">
        <v>55.918999999999997</v>
      </c>
      <c r="E42" s="129">
        <v>4.415</v>
      </c>
      <c r="F42" s="129">
        <v>55.219000000000001</v>
      </c>
      <c r="G42" s="129">
        <v>16.350000000000001</v>
      </c>
      <c r="H42" s="131">
        <v>153.57879555555556</v>
      </c>
      <c r="I42" s="132">
        <v>127.94208711287986</v>
      </c>
    </row>
    <row r="43" spans="1:9" ht="15.95" customHeight="1">
      <c r="A43" s="123">
        <v>2006</v>
      </c>
      <c r="B43" s="124">
        <v>17.135555555555555</v>
      </c>
      <c r="C43" s="124">
        <v>4.4841666666666669</v>
      </c>
      <c r="D43" s="124">
        <v>56.558055555555555</v>
      </c>
      <c r="E43" s="124">
        <v>4.3869444444444445</v>
      </c>
      <c r="F43" s="124">
        <v>58.081388888888888</v>
      </c>
      <c r="G43" s="124">
        <v>16.056111111111111</v>
      </c>
      <c r="H43" s="126">
        <v>156.70194444444445</v>
      </c>
      <c r="I43" s="127">
        <v>136.54870076873451</v>
      </c>
    </row>
    <row r="44" spans="1:9" ht="15.95" customHeight="1">
      <c r="A44" s="128">
        <v>2007</v>
      </c>
      <c r="B44" s="129">
        <v>15.932777777777778</v>
      </c>
      <c r="C44" s="129">
        <v>4.5230555555555556</v>
      </c>
      <c r="D44" s="129">
        <v>57.058055555555555</v>
      </c>
      <c r="E44" s="129">
        <v>4.4730555555555558</v>
      </c>
      <c r="F44" s="129">
        <v>54.682499999999997</v>
      </c>
      <c r="G44" s="129">
        <v>16.627777777777776</v>
      </c>
      <c r="H44" s="131">
        <v>153.29750000000001</v>
      </c>
      <c r="I44" s="132">
        <v>141.92595586577849</v>
      </c>
    </row>
    <row r="45" spans="1:9" ht="15.95" customHeight="1">
      <c r="A45" s="123">
        <v>2008</v>
      </c>
      <c r="B45" s="124">
        <v>15.968888888888889</v>
      </c>
      <c r="C45" s="124">
        <v>3.7016666666666667</v>
      </c>
      <c r="D45" s="124">
        <v>55.55</v>
      </c>
      <c r="E45" s="124">
        <v>4.1461111111111109</v>
      </c>
      <c r="F45" s="124">
        <v>53.881388888888885</v>
      </c>
      <c r="G45" s="124">
        <v>15.621666666666666</v>
      </c>
      <c r="H45" s="126">
        <v>148.87</v>
      </c>
      <c r="I45" s="127">
        <v>134.07304920989017</v>
      </c>
    </row>
    <row r="46" spans="1:9" ht="15.95" customHeight="1">
      <c r="A46" s="133">
        <v>2009</v>
      </c>
      <c r="B46" s="445">
        <v>13.285</v>
      </c>
      <c r="C46" s="445">
        <v>3.4591666666666665</v>
      </c>
      <c r="D46" s="445">
        <v>49.673055555555557</v>
      </c>
      <c r="E46" s="445">
        <v>4.4380555555555556</v>
      </c>
      <c r="F46" s="445">
        <v>52.358333333333334</v>
      </c>
      <c r="G46" s="445">
        <v>9.6644444444444453</v>
      </c>
      <c r="H46" s="446">
        <v>132.87777777777777</v>
      </c>
      <c r="I46" s="132">
        <v>105.88326739368689</v>
      </c>
    </row>
    <row r="47" spans="1:9" ht="15.95" customHeight="1">
      <c r="A47" s="123">
        <v>2010</v>
      </c>
      <c r="B47" s="124">
        <v>14.734999999999999</v>
      </c>
      <c r="C47" s="124">
        <v>3.8250000000000002</v>
      </c>
      <c r="D47" s="124">
        <v>53.416944444444447</v>
      </c>
      <c r="E47" s="124">
        <v>5.221111111111111</v>
      </c>
      <c r="F47" s="124">
        <v>54.911111111111111</v>
      </c>
      <c r="G47" s="124">
        <v>16.223611111111111</v>
      </c>
      <c r="H47" s="126">
        <v>148.33277777777778</v>
      </c>
      <c r="I47" s="127">
        <v>126.59997564508147</v>
      </c>
    </row>
    <row r="48" spans="1:9" ht="15.95" customHeight="1">
      <c r="A48" s="128">
        <v>2011</v>
      </c>
      <c r="B48" s="582">
        <v>12.534444444444443</v>
      </c>
      <c r="C48" s="438">
        <v>4.1749999999999998</v>
      </c>
      <c r="D48" s="438">
        <v>53.371000000000002</v>
      </c>
      <c r="E48" s="438">
        <v>4.4169999999999998</v>
      </c>
      <c r="F48" s="438">
        <v>54.140277777777776</v>
      </c>
      <c r="G48" s="438">
        <v>15.391388888888889</v>
      </c>
      <c r="H48" s="571">
        <v>144.02911111111109</v>
      </c>
      <c r="I48" s="132">
        <v>143.95135871768647</v>
      </c>
    </row>
    <row r="49" spans="1:10" ht="15.95" customHeight="1">
      <c r="A49" s="128"/>
      <c r="B49" s="129"/>
      <c r="C49" s="129"/>
      <c r="D49" s="129"/>
      <c r="E49" s="129"/>
      <c r="F49" s="129"/>
      <c r="G49" s="129"/>
      <c r="H49" s="131"/>
      <c r="I49" s="132"/>
    </row>
    <row r="50" spans="1:10" ht="15.95" customHeight="1">
      <c r="A50" s="136" t="s">
        <v>354</v>
      </c>
      <c r="B50" s="129"/>
      <c r="C50" s="129"/>
      <c r="D50" s="129"/>
      <c r="E50" s="129"/>
      <c r="F50" s="129"/>
      <c r="G50" s="129"/>
      <c r="H50" s="131"/>
      <c r="I50" s="132"/>
    </row>
    <row r="51" spans="1:10" ht="15.95" customHeight="1">
      <c r="A51" s="770" t="s">
        <v>153</v>
      </c>
      <c r="B51" s="770"/>
      <c r="C51" s="770"/>
      <c r="D51" s="770"/>
      <c r="E51" s="770"/>
      <c r="F51" s="770"/>
      <c r="G51" s="770"/>
      <c r="H51" s="770"/>
      <c r="I51" s="770"/>
      <c r="J51" s="770"/>
    </row>
    <row r="52" spans="1:10">
      <c r="A52" s="770"/>
      <c r="B52" s="770"/>
      <c r="C52" s="770"/>
      <c r="D52" s="770"/>
      <c r="E52" s="770"/>
      <c r="F52" s="770"/>
      <c r="G52" s="770"/>
      <c r="H52" s="770"/>
      <c r="I52" s="770"/>
      <c r="J52" s="770"/>
    </row>
    <row r="53" spans="1:10">
      <c r="C53" s="134"/>
      <c r="D53" s="134"/>
      <c r="E53" s="134"/>
      <c r="F53" s="134"/>
      <c r="G53" s="134"/>
      <c r="H53" s="135"/>
      <c r="I53" s="134"/>
    </row>
    <row r="54" spans="1:10">
      <c r="A54" s="383"/>
      <c r="B54" s="134"/>
      <c r="C54" s="134"/>
      <c r="D54" s="134"/>
      <c r="E54" s="134"/>
      <c r="F54" s="134"/>
      <c r="G54" s="134"/>
      <c r="H54" s="135"/>
      <c r="I54" s="134"/>
    </row>
    <row r="55" spans="1:10">
      <c r="B55" s="134"/>
      <c r="C55" s="134"/>
      <c r="D55" s="134"/>
      <c r="E55" s="134"/>
      <c r="F55" s="134"/>
      <c r="G55" s="134"/>
      <c r="H55" s="135"/>
      <c r="I55" s="134"/>
    </row>
  </sheetData>
  <pageMargins left="0.70866141732283472" right="0.70866141732283472" top="0.74803149606299213" bottom="0.74803149606299213" header="0.31496062992125984" footer="0.31496062992125984"/>
  <pageSetup paperSize="9" scale="82" orientation="portrait"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Normal="100" workbookViewId="0"/>
  </sheetViews>
  <sheetFormatPr defaultColWidth="8" defaultRowHeight="12.75"/>
  <cols>
    <col min="1" max="1" width="5.7109375" style="105" customWidth="1"/>
    <col min="2" max="2" width="14.7109375" style="105" customWidth="1"/>
    <col min="3" max="7" width="10.7109375" style="105" customWidth="1"/>
    <col min="8" max="16384" width="8" style="105"/>
  </cols>
  <sheetData>
    <row r="1" spans="1:8" ht="15.95" customHeight="1"/>
    <row r="2" spans="1:8" ht="15.95" customHeight="1"/>
    <row r="3" spans="1:8" ht="15.95" customHeight="1">
      <c r="A3" s="138" t="s">
        <v>273</v>
      </c>
    </row>
    <row r="4" spans="1:8" s="506" customFormat="1" ht="15.95" customHeight="1">
      <c r="A4" s="716" t="s">
        <v>205</v>
      </c>
    </row>
    <row r="5" spans="1:8" s="506" customFormat="1" ht="15.95" customHeight="1"/>
    <row r="6" spans="1:8" ht="26.1" customHeight="1">
      <c r="A6" s="120" t="s">
        <v>6</v>
      </c>
      <c r="B6" s="121" t="s">
        <v>62</v>
      </c>
      <c r="C6" s="121" t="s">
        <v>63</v>
      </c>
      <c r="D6" s="121" t="s">
        <v>64</v>
      </c>
      <c r="E6" s="121" t="s">
        <v>347</v>
      </c>
      <c r="F6" s="121" t="s">
        <v>66</v>
      </c>
      <c r="G6" s="122" t="s">
        <v>67</v>
      </c>
    </row>
    <row r="7" spans="1:8" ht="15.95" customHeight="1">
      <c r="A7" s="123">
        <v>1990</v>
      </c>
      <c r="B7" s="124">
        <v>61.515442857900005</v>
      </c>
      <c r="C7" s="124">
        <v>17.940125885711108</v>
      </c>
      <c r="D7" s="124">
        <v>9.3893163660999992</v>
      </c>
      <c r="E7" s="124">
        <v>11.904607532900002</v>
      </c>
      <c r="F7" s="124">
        <v>39.491110690721889</v>
      </c>
      <c r="G7" s="126">
        <v>140.24060333333301</v>
      </c>
      <c r="H7" s="438"/>
    </row>
    <row r="8" spans="1:8" ht="15.95" customHeight="1">
      <c r="A8" s="128">
        <v>1991</v>
      </c>
      <c r="B8" s="129">
        <v>61.806536586800007</v>
      </c>
      <c r="C8" s="129">
        <v>16.068991458466666</v>
      </c>
      <c r="D8" s="129">
        <v>8.6381861105499986</v>
      </c>
      <c r="E8" s="129">
        <v>11.0028145712</v>
      </c>
      <c r="F8" s="129">
        <v>37.473631788400006</v>
      </c>
      <c r="G8" s="131">
        <v>134.99016051541668</v>
      </c>
      <c r="H8" s="438"/>
    </row>
    <row r="9" spans="1:8" ht="15.95" customHeight="1">
      <c r="A9" s="123">
        <v>1992</v>
      </c>
      <c r="B9" s="124">
        <v>61.173099907199997</v>
      </c>
      <c r="C9" s="124">
        <v>16.454887173388887</v>
      </c>
      <c r="D9" s="124">
        <v>7.7425261614999998</v>
      </c>
      <c r="E9" s="124">
        <v>10.017634743499999</v>
      </c>
      <c r="F9" s="124">
        <v>37.0188558738</v>
      </c>
      <c r="G9" s="126">
        <v>132.40700385938888</v>
      </c>
      <c r="H9" s="438"/>
    </row>
    <row r="10" spans="1:8" ht="15.95" customHeight="1">
      <c r="A10" s="128">
        <v>1993</v>
      </c>
      <c r="B10" s="129">
        <v>64.095883884470084</v>
      </c>
      <c r="C10" s="129">
        <v>17.005867270126075</v>
      </c>
      <c r="D10" s="129">
        <v>7.832662395960674</v>
      </c>
      <c r="E10" s="129">
        <v>9.9931288486657248</v>
      </c>
      <c r="F10" s="129">
        <v>36.410189783459046</v>
      </c>
      <c r="G10" s="131">
        <v>135.33773218268161</v>
      </c>
      <c r="H10" s="438"/>
    </row>
    <row r="11" spans="1:8" ht="15.95" customHeight="1">
      <c r="A11" s="123">
        <v>1994</v>
      </c>
      <c r="B11" s="124">
        <v>66.006243525319263</v>
      </c>
      <c r="C11" s="124">
        <v>18.212614929653025</v>
      </c>
      <c r="D11" s="124">
        <v>8.388881725269874</v>
      </c>
      <c r="E11" s="124">
        <v>10.603381219132105</v>
      </c>
      <c r="F11" s="124">
        <v>36.620214156181298</v>
      </c>
      <c r="G11" s="126">
        <v>139.83133555555557</v>
      </c>
      <c r="H11" s="438"/>
    </row>
    <row r="12" spans="1:8" ht="15.95" customHeight="1">
      <c r="A12" s="128">
        <v>1995</v>
      </c>
      <c r="B12" s="129">
        <v>68.27704780504925</v>
      </c>
      <c r="C12" s="129">
        <v>19.514588720061219</v>
      </c>
      <c r="D12" s="129">
        <v>8.1337622074611122</v>
      </c>
      <c r="E12" s="129">
        <v>11.154287376315107</v>
      </c>
      <c r="F12" s="129">
        <v>38.949286727253551</v>
      </c>
      <c r="G12" s="131">
        <v>146.02897283614024</v>
      </c>
      <c r="H12" s="438"/>
    </row>
    <row r="13" spans="1:8" ht="15.95" customHeight="1">
      <c r="A13" s="123">
        <v>1996</v>
      </c>
      <c r="B13" s="124">
        <v>68.065979769971165</v>
      </c>
      <c r="C13" s="124">
        <v>20.144186440397046</v>
      </c>
      <c r="D13" s="124">
        <v>9.6208487626934556</v>
      </c>
      <c r="E13" s="124">
        <v>11.830850100531856</v>
      </c>
      <c r="F13" s="124">
        <v>38.267100845535204</v>
      </c>
      <c r="G13" s="126">
        <v>147.92896591912873</v>
      </c>
      <c r="H13" s="438"/>
    </row>
    <row r="14" spans="1:8" ht="15.95" customHeight="1">
      <c r="A14" s="128">
        <v>1997</v>
      </c>
      <c r="B14" s="129">
        <v>73.622055506773222</v>
      </c>
      <c r="C14" s="129">
        <v>20.383463994183984</v>
      </c>
      <c r="D14" s="129">
        <v>8.2871022762138828</v>
      </c>
      <c r="E14" s="129">
        <v>11.709996547202364</v>
      </c>
      <c r="F14" s="129">
        <v>38.70004950523645</v>
      </c>
      <c r="G14" s="131">
        <v>152.70266782960991</v>
      </c>
      <c r="H14" s="438"/>
    </row>
    <row r="15" spans="1:8" ht="15.95" customHeight="1">
      <c r="A15" s="123">
        <v>1998</v>
      </c>
      <c r="B15" s="124">
        <v>73.481431010661382</v>
      </c>
      <c r="C15" s="124">
        <v>19.775746160040793</v>
      </c>
      <c r="D15" s="124">
        <v>8.5273182596876751</v>
      </c>
      <c r="E15" s="124">
        <v>11.054329117838709</v>
      </c>
      <c r="F15" s="124">
        <v>39.238782453434339</v>
      </c>
      <c r="G15" s="126">
        <v>152.0776070016629</v>
      </c>
      <c r="H15" s="438"/>
    </row>
    <row r="16" spans="1:8" ht="15.95" customHeight="1">
      <c r="A16" s="128">
        <v>1999</v>
      </c>
      <c r="B16" s="129">
        <v>74.19709117352906</v>
      </c>
      <c r="C16" s="129">
        <v>19.744516786633248</v>
      </c>
      <c r="D16" s="129">
        <v>10.38852701631631</v>
      </c>
      <c r="E16" s="129">
        <v>11.611635881634232</v>
      </c>
      <c r="F16" s="129">
        <v>37.038759141887141</v>
      </c>
      <c r="G16" s="131">
        <v>152.98052999999999</v>
      </c>
      <c r="H16" s="438"/>
    </row>
    <row r="17" spans="1:8" ht="15.95" customHeight="1">
      <c r="A17" s="123">
        <v>2000</v>
      </c>
      <c r="B17" s="124">
        <v>76.497730792849325</v>
      </c>
      <c r="C17" s="124">
        <v>20.567282757670512</v>
      </c>
      <c r="D17" s="124">
        <v>10.332132596835129</v>
      </c>
      <c r="E17" s="124">
        <v>10.937423756055187</v>
      </c>
      <c r="F17" s="124">
        <v>34.839408702145377</v>
      </c>
      <c r="G17" s="126">
        <v>153.17397860555553</v>
      </c>
      <c r="H17" s="438"/>
    </row>
    <row r="18" spans="1:8" ht="15.95" customHeight="1">
      <c r="A18" s="128">
        <v>2001</v>
      </c>
      <c r="B18" s="129">
        <v>74.473605584107432</v>
      </c>
      <c r="C18" s="129">
        <v>22.187481747555154</v>
      </c>
      <c r="D18" s="129">
        <v>10.867741161788631</v>
      </c>
      <c r="E18" s="129">
        <v>11.430014165086495</v>
      </c>
      <c r="F18" s="129">
        <v>33.062093289108482</v>
      </c>
      <c r="G18" s="131">
        <v>152.02093594764619</v>
      </c>
      <c r="H18" s="438"/>
    </row>
    <row r="19" spans="1:8" ht="15.95" customHeight="1">
      <c r="A19" s="123">
        <v>2002</v>
      </c>
      <c r="B19" s="124">
        <v>77.910929710114573</v>
      </c>
      <c r="C19" s="124">
        <v>22.185662961217421</v>
      </c>
      <c r="D19" s="124">
        <v>11.108543522018374</v>
      </c>
      <c r="E19" s="124">
        <v>10.991818719454407</v>
      </c>
      <c r="F19" s="124">
        <v>31.679811525837906</v>
      </c>
      <c r="G19" s="126">
        <v>153.87676643864268</v>
      </c>
      <c r="H19" s="438"/>
    </row>
    <row r="20" spans="1:8" ht="15.95" customHeight="1">
      <c r="A20" s="128">
        <v>2003</v>
      </c>
      <c r="B20" s="129">
        <v>81.192315887757005</v>
      </c>
      <c r="C20" s="129">
        <v>22.687753102484471</v>
      </c>
      <c r="D20" s="129">
        <v>11.028496124964001</v>
      </c>
      <c r="E20" s="129">
        <v>10.711659493268002</v>
      </c>
      <c r="F20" s="129">
        <v>31.240562769959865</v>
      </c>
      <c r="G20" s="131">
        <v>156.86078737843334</v>
      </c>
      <c r="H20" s="438"/>
    </row>
    <row r="21" spans="1:8" ht="15.95" customHeight="1">
      <c r="A21" s="123">
        <v>2004</v>
      </c>
      <c r="B21" s="124">
        <f>289450/3600</f>
        <v>80.402777777777771</v>
      </c>
      <c r="C21" s="124">
        <f>84570/3600</f>
        <v>23.491666666666667</v>
      </c>
      <c r="D21" s="124">
        <f>(189+35207+6796)/3600</f>
        <v>11.72</v>
      </c>
      <c r="E21" s="124">
        <f>36568/3600</f>
        <v>10.157777777777778</v>
      </c>
      <c r="F21" s="124">
        <v>30.984166666666678</v>
      </c>
      <c r="G21" s="126">
        <v>156.75638888888889</v>
      </c>
      <c r="H21" s="438"/>
    </row>
    <row r="22" spans="1:8" ht="15.95" customHeight="1">
      <c r="A22" s="128">
        <v>2005</v>
      </c>
      <c r="B22" s="129">
        <f>278445/3600</f>
        <v>77.345833333333331</v>
      </c>
      <c r="C22" s="129">
        <f>79307/3600</f>
        <v>22.029722222222222</v>
      </c>
      <c r="D22" s="129">
        <f>(196+35618+5927)/3600</f>
        <v>11.594722222222222</v>
      </c>
      <c r="E22" s="129">
        <f>36697/3600</f>
        <v>10.19361111111111</v>
      </c>
      <c r="F22" s="129">
        <v>32.401944444444453</v>
      </c>
      <c r="G22" s="131">
        <v>153.56583333333333</v>
      </c>
      <c r="H22" s="438"/>
    </row>
    <row r="23" spans="1:8" ht="15.95" customHeight="1">
      <c r="A23" s="123">
        <v>2006</v>
      </c>
      <c r="B23" s="124">
        <f>279424/3600</f>
        <v>77.617777777777775</v>
      </c>
      <c r="C23" s="124">
        <f>77794/3600</f>
        <v>21.609444444444446</v>
      </c>
      <c r="D23" s="124">
        <f>(248+30033+6180)/3600</f>
        <v>10.128055555555555</v>
      </c>
      <c r="E23" s="124">
        <f>37197/3600</f>
        <v>10.3325</v>
      </c>
      <c r="F23" s="124">
        <v>32.084999999999994</v>
      </c>
      <c r="G23" s="126">
        <v>151.77277777777778</v>
      </c>
      <c r="H23" s="438"/>
    </row>
    <row r="24" spans="1:8" ht="15.95" customHeight="1">
      <c r="A24" s="128">
        <v>2007</v>
      </c>
      <c r="B24" s="129">
        <f>282672/3600</f>
        <v>78.52</v>
      </c>
      <c r="C24" s="129">
        <f>81723/3600</f>
        <v>22.700833333333332</v>
      </c>
      <c r="D24" s="129">
        <f>(283+29454+5784)/3600</f>
        <v>9.8669444444444441</v>
      </c>
      <c r="E24" s="129">
        <f>34570/3600</f>
        <v>9.6027777777777779</v>
      </c>
      <c r="F24" s="129">
        <v>32.606944444444451</v>
      </c>
      <c r="G24" s="131">
        <v>153.29750000000001</v>
      </c>
      <c r="H24" s="438"/>
    </row>
    <row r="25" spans="1:8" ht="15.95" customHeight="1">
      <c r="A25" s="123">
        <v>2008</v>
      </c>
      <c r="B25" s="124">
        <v>77.168055555555554</v>
      </c>
      <c r="C25" s="124">
        <v>20.955277777777777</v>
      </c>
      <c r="D25" s="124">
        <v>8.8758333333333326</v>
      </c>
      <c r="E25" s="124">
        <v>9.4633333333333329</v>
      </c>
      <c r="F25" s="124">
        <v>32.407499999999999</v>
      </c>
      <c r="G25" s="126">
        <v>148.87</v>
      </c>
      <c r="H25" s="438"/>
    </row>
    <row r="26" spans="1:8" ht="15.95" customHeight="1">
      <c r="A26" s="133">
        <v>2009</v>
      </c>
      <c r="B26" s="445">
        <v>73.556111111111107</v>
      </c>
      <c r="C26" s="445">
        <v>13.580833333333333</v>
      </c>
      <c r="D26" s="445">
        <v>8.3091666666666661</v>
      </c>
      <c r="E26" s="445">
        <v>7.9972222222222218</v>
      </c>
      <c r="F26" s="445">
        <v>29.434444444444438</v>
      </c>
      <c r="G26" s="446">
        <v>132.87777777777777</v>
      </c>
      <c r="H26" s="438"/>
    </row>
    <row r="27" spans="1:8" ht="15.95" customHeight="1">
      <c r="A27" s="123">
        <v>2010</v>
      </c>
      <c r="B27" s="124">
        <v>76.57416666666667</v>
      </c>
      <c r="C27" s="124">
        <v>21.191388888888888</v>
      </c>
      <c r="D27" s="124">
        <v>9.0050000000000008</v>
      </c>
      <c r="E27" s="124">
        <v>8.862222222222222</v>
      </c>
      <c r="F27" s="124">
        <v>32.699999999999996</v>
      </c>
      <c r="G27" s="126">
        <v>148.33277777777778</v>
      </c>
      <c r="H27" s="438"/>
    </row>
    <row r="28" spans="1:8" ht="15.95" customHeight="1">
      <c r="A28" s="451">
        <v>2011</v>
      </c>
      <c r="B28" s="452">
        <v>75.11666666666666</v>
      </c>
      <c r="C28" s="452">
        <v>20.163055555555555</v>
      </c>
      <c r="D28" s="452">
        <v>8.6244444444444444</v>
      </c>
      <c r="E28" s="452">
        <v>8.2188888888888894</v>
      </c>
      <c r="F28" s="452">
        <v>31.900000000000002</v>
      </c>
      <c r="G28" s="453">
        <v>144.02305555555554</v>
      </c>
    </row>
    <row r="29" spans="1:8" ht="15.95" customHeight="1"/>
    <row r="30" spans="1:8" ht="15.95" customHeight="1">
      <c r="A30" s="136" t="s">
        <v>352</v>
      </c>
    </row>
    <row r="31" spans="1:8">
      <c r="A31" s="139"/>
    </row>
  </sheetData>
  <pageMargins left="0.70866141732283472" right="0.70866141732283472" top="0.74803149606299213" bottom="0.74803149606299213" header="0.31496062992125984" footer="0.31496062992125984"/>
  <pageSetup paperSize="9" scale="86"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48</vt:i4>
      </vt:variant>
      <vt:variant>
        <vt:lpstr>Namngivna områden</vt:lpstr>
      </vt:variant>
      <vt:variant>
        <vt:i4>28</vt:i4>
      </vt:variant>
    </vt:vector>
  </HeadingPairs>
  <TitlesOfParts>
    <vt:vector size="76" baseType="lpstr">
      <vt:lpstr>Innehåll</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Tabell 20</vt:lpstr>
      <vt:lpstr>Tabell 21</vt:lpstr>
      <vt:lpstr>Tabell 22</vt:lpstr>
      <vt:lpstr>Tabell 23</vt:lpstr>
      <vt:lpstr>Tabell 24</vt:lpstr>
      <vt:lpstr>Tabell 25</vt:lpstr>
      <vt:lpstr>Tabell 26</vt:lpstr>
      <vt:lpstr>Tabell 27</vt:lpstr>
      <vt:lpstr>Tabell 28</vt:lpstr>
      <vt:lpstr>Tabell 29</vt:lpstr>
      <vt:lpstr>Tabell 30</vt:lpstr>
      <vt:lpstr>Tabell 31</vt:lpstr>
      <vt:lpstr>Tabell 32</vt:lpstr>
      <vt:lpstr>Tabell 33</vt:lpstr>
      <vt:lpstr>Tabell 34</vt:lpstr>
      <vt:lpstr>Tabell 35</vt:lpstr>
      <vt:lpstr>Tabell 36</vt:lpstr>
      <vt:lpstr>Tabell 37</vt:lpstr>
      <vt:lpstr>Tabell 38</vt:lpstr>
      <vt:lpstr>Tabell 39</vt:lpstr>
      <vt:lpstr>Tabell 40</vt:lpstr>
      <vt:lpstr>Tabell 41</vt:lpstr>
      <vt:lpstr>Tabell 42</vt:lpstr>
      <vt:lpstr>Tabell 43</vt:lpstr>
      <vt:lpstr>Tabell 44</vt:lpstr>
      <vt:lpstr>Tabell 45</vt:lpstr>
      <vt:lpstr>Tabell 46</vt:lpstr>
      <vt:lpstr>Tabell 47</vt:lpstr>
      <vt:lpstr>Innehåll!Print_Area</vt:lpstr>
      <vt:lpstr>'Tabell 1'!Print_Area</vt:lpstr>
      <vt:lpstr>'Tabell 10'!Print_Area</vt:lpstr>
      <vt:lpstr>'Tabell 11'!Print_Area</vt:lpstr>
      <vt:lpstr>'Tabell 14'!Print_Area</vt:lpstr>
      <vt:lpstr>'Tabell 15'!Print_Area</vt:lpstr>
      <vt:lpstr>'Tabell 16'!Print_Area</vt:lpstr>
      <vt:lpstr>'Tabell 17'!Print_Area</vt:lpstr>
      <vt:lpstr>'Tabell 18'!Print_Area</vt:lpstr>
      <vt:lpstr>'Tabell 2'!Print_Area</vt:lpstr>
      <vt:lpstr>'Tabell 21'!Print_Area</vt:lpstr>
      <vt:lpstr>'Tabell 23'!Print_Area</vt:lpstr>
      <vt:lpstr>'Tabell 24'!Print_Area</vt:lpstr>
      <vt:lpstr>'Tabell 25'!Print_Area</vt:lpstr>
      <vt:lpstr>'Tabell 26'!Print_Area</vt:lpstr>
      <vt:lpstr>'Tabell 3'!Print_Area</vt:lpstr>
      <vt:lpstr>'Tabell 31'!Print_Area</vt:lpstr>
      <vt:lpstr>'Tabell 39'!Print_Area</vt:lpstr>
      <vt:lpstr>'Tabell 4'!Print_Area</vt:lpstr>
      <vt:lpstr>'Tabell 40'!Print_Area</vt:lpstr>
      <vt:lpstr>'Tabell 41'!Print_Area</vt:lpstr>
      <vt:lpstr>'Tabell 42'!Print_Area</vt:lpstr>
      <vt:lpstr>'Tabell 43'!Print_Area</vt:lpstr>
      <vt:lpstr>'Tabell 45'!Print_Area</vt:lpstr>
      <vt:lpstr>'Tabell 5'!Print_Area</vt:lpstr>
      <vt:lpstr>'Tabell 7'!Print_Area</vt:lpstr>
      <vt:lpstr>'Tabell 9'!Print_Area</vt:lpstr>
      <vt:lpstr>Innehåll!Utskriftsområde</vt:lpstr>
    </vt:vector>
  </TitlesOfParts>
  <Company>Energimyndigheten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zika</dc:creator>
  <cp:lastModifiedBy>suln</cp:lastModifiedBy>
  <cp:lastPrinted>2013-11-26T11:55:20Z</cp:lastPrinted>
  <dcterms:created xsi:type="dcterms:W3CDTF">2011-10-19T08:07:13Z</dcterms:created>
  <dcterms:modified xsi:type="dcterms:W3CDTF">2014-01-13T10:22:02Z</dcterms:modified>
</cp:coreProperties>
</file>