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Default Extension="vml" ContentType="application/vnd.openxmlformats-officedocument.vmlDrawing"/>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drawings/drawing45.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7815" activeTab="0"/>
  </bookViews>
  <sheets>
    <sheet name="Innehåll" sheetId="1" r:id="rId1"/>
    <sheet name="Tabell fig. 1 och 60" sheetId="2" r:id="rId2"/>
    <sheet name="Tabell fig. 2" sheetId="3" r:id="rId3"/>
    <sheet name="Tabell fig. 7" sheetId="4" r:id="rId4"/>
    <sheet name="Tabell fig. 8" sheetId="5" r:id="rId5"/>
    <sheet name="Tabell fig. 9" sheetId="6" r:id="rId6"/>
    <sheet name="Tabell fig. 10" sheetId="7" r:id="rId7"/>
    <sheet name="Tabell fig. 11" sheetId="8" r:id="rId8"/>
    <sheet name="Tabell fig. 12" sheetId="9" r:id="rId9"/>
    <sheet name="Tabell fig. 13" sheetId="10" r:id="rId10"/>
    <sheet name="Tabell fig. 14" sheetId="11" r:id="rId11"/>
    <sheet name="Tabell fig. 15 " sheetId="12" r:id="rId12"/>
    <sheet name="Tabell fig. 16 " sheetId="13" r:id="rId13"/>
    <sheet name="Tabell fig. 17" sheetId="14" r:id="rId14"/>
    <sheet name="Tabell fig. 18" sheetId="15" r:id="rId15"/>
    <sheet name="Tabell fig. 19" sheetId="16" r:id="rId16"/>
    <sheet name="Tabell fig. 20" sheetId="17" r:id="rId17"/>
    <sheet name="Tabell fig. 21" sheetId="18" r:id="rId18"/>
    <sheet name="Tabell fig. 22 &amp; 27" sheetId="19" r:id="rId19"/>
    <sheet name="Tabell fig. 23" sheetId="20" r:id="rId20"/>
    <sheet name="Tabell fig. 24" sheetId="21" r:id="rId21"/>
    <sheet name="Tabell fig. 25" sheetId="22" r:id="rId22"/>
    <sheet name="Tabell fig. 29" sheetId="23" r:id="rId23"/>
    <sheet name="Tabell fig. 30" sheetId="24" r:id="rId24"/>
    <sheet name="Tabell fig. 31" sheetId="25" r:id="rId25"/>
    <sheet name="Tabell fig. 34" sheetId="26" r:id="rId26"/>
    <sheet name="Tabell fig. 35 och 36" sheetId="27" r:id="rId27"/>
    <sheet name="Tabell fig. 37" sheetId="28" r:id="rId28"/>
    <sheet name="Tabell fig. 38" sheetId="29" r:id="rId29"/>
    <sheet name="Tabell fig. 39" sheetId="30" r:id="rId30"/>
    <sheet name="Tabell fig. 40" sheetId="31" r:id="rId31"/>
    <sheet name="Tabell fig. 41" sheetId="32" r:id="rId32"/>
    <sheet name="Tabell fig. 42" sheetId="33" r:id="rId33"/>
    <sheet name="Tabell fig. 48" sheetId="34" r:id="rId34"/>
    <sheet name="Tabell fig. 50" sheetId="35" r:id="rId35"/>
    <sheet name="Tabell fig. 51" sheetId="36" r:id="rId36"/>
    <sheet name="Tabell fig. 52" sheetId="37" r:id="rId37"/>
    <sheet name="Tabell fig. 53" sheetId="38" r:id="rId38"/>
    <sheet name="Tabell fig. 54" sheetId="39" r:id="rId39"/>
    <sheet name="Tabell fig. 55" sheetId="40" r:id="rId40"/>
    <sheet name="Tabell fig. 56" sheetId="41" r:id="rId41"/>
    <sheet name="Tabell fig. 57" sheetId="42" r:id="rId42"/>
    <sheet name="Tabell fig. 58" sheetId="43" r:id="rId43"/>
    <sheet name="Tabell fig. 59" sheetId="44" r:id="rId44"/>
    <sheet name="Tabell fig. 61" sheetId="45" r:id="rId45"/>
    <sheet name="Tabell fig. 62" sheetId="46" r:id="rId46"/>
    <sheet name="Tabell I Värmevärden" sheetId="47" r:id="rId47"/>
    <sheet name="Tabell II Omvandlingfaktorer" sheetId="48" r:id="rId48"/>
    <sheet name="Tabell III Prefix" sheetId="49" r:id="rId49"/>
  </sheets>
  <definedNames>
    <definedName name="_xlnm.Print_Area" localSheetId="6">'Tabell fig. 10'!$A$8:$AG$42</definedName>
    <definedName name="_xlnm.Print_Area" localSheetId="21">'Tabell fig. 25'!$A$8:$V$32</definedName>
    <definedName name="_xlnm.Print_Area" localSheetId="22">'Tabell fig. 29'!$A$8:$AL$24</definedName>
    <definedName name="_xlnm.Print_Area" localSheetId="23">'Tabell fig. 30'!$A$8:$AL$30</definedName>
    <definedName name="_xlnm.Print_Area" localSheetId="24">'Tabell fig. 31'!$A$8:$P$30</definedName>
    <definedName name="_xlnm.Print_Area" localSheetId="28">'Tabell fig. 38'!$A$8:$X$25</definedName>
    <definedName name="_xlnm.Print_Area" localSheetId="3">'Tabell fig. 7'!$A$1:$D$80</definedName>
    <definedName name="_xlnm.Print_Titles" localSheetId="6">'Tabell fig. 10'!$A:$A</definedName>
    <definedName name="_xlnm.Print_Titles" localSheetId="9">'Tabell fig. 13'!$A:$A</definedName>
    <definedName name="_xlnm.Print_Titles" localSheetId="10">'Tabell fig. 14'!$A:$A</definedName>
    <definedName name="_xlnm.Print_Titles" localSheetId="11">'Tabell fig. 15 '!$A:$A</definedName>
    <definedName name="_xlnm.Print_Titles" localSheetId="12">'Tabell fig. 16 '!$A:$A</definedName>
    <definedName name="_xlnm.Print_Titles" localSheetId="13">'Tabell fig. 17'!$A:$A</definedName>
    <definedName name="_xlnm.Print_Titles" localSheetId="14">'Tabell fig. 18'!$A:$A</definedName>
    <definedName name="_xlnm.Print_Titles" localSheetId="15">'Tabell fig. 19'!$A:$A</definedName>
    <definedName name="_xlnm.Print_Titles" localSheetId="2">'Tabell fig. 2'!$A:$A</definedName>
    <definedName name="_xlnm.Print_Titles" localSheetId="16">'Tabell fig. 20'!$A:$A</definedName>
    <definedName name="_xlnm.Print_Titles" localSheetId="17">'Tabell fig. 21'!$A:$A</definedName>
    <definedName name="_xlnm.Print_Titles" localSheetId="18">'Tabell fig. 22 &amp; 27'!$A:$A</definedName>
    <definedName name="_xlnm.Print_Titles" localSheetId="19">'Tabell fig. 23'!$A:$A</definedName>
    <definedName name="_xlnm.Print_Titles" localSheetId="20">'Tabell fig. 24'!$A:$A</definedName>
    <definedName name="_xlnm.Print_Titles" localSheetId="21">'Tabell fig. 25'!$A:$A</definedName>
    <definedName name="_xlnm.Print_Titles" localSheetId="22">'Tabell fig. 29'!$A:$A</definedName>
    <definedName name="_xlnm.Print_Titles" localSheetId="23">'Tabell fig. 30'!$A:$A</definedName>
    <definedName name="_xlnm.Print_Titles" localSheetId="28">'Tabell fig. 38'!$A:$A</definedName>
    <definedName name="_xlnm.Print_Titles" localSheetId="30">'Tabell fig. 40'!$A:$A</definedName>
    <definedName name="_xlnm.Print_Titles" localSheetId="44">'Tabell fig. 61'!$A:$A</definedName>
    <definedName name="_xlnm.Print_Titles" localSheetId="45">'Tabell fig. 62'!$A:$A</definedName>
    <definedName name="_xlnm.Print_Titles" localSheetId="3">'Tabell fig. 7'!$A:$A</definedName>
    <definedName name="_xlnm.Print_Titles" localSheetId="4">'Tabell fig. 8'!$A:$A</definedName>
    <definedName name="_xlnm.Print_Titles" localSheetId="5">'Tabell fig. 9'!$A:$A</definedName>
  </definedNames>
  <calcPr fullCalcOnLoad="1"/>
</workbook>
</file>

<file path=xl/comments25.xml><?xml version="1.0" encoding="utf-8"?>
<comments xmlns="http://schemas.openxmlformats.org/spreadsheetml/2006/main">
  <authors>
    <author>esve</author>
  </authors>
  <commentList>
    <comment ref="P41" authorId="0">
      <text>
        <r>
          <rPr>
            <b/>
            <sz val="8"/>
            <rFont val="Tahoma"/>
            <family val="0"/>
          </rPr>
          <t>esve:</t>
        </r>
        <r>
          <rPr>
            <sz val="8"/>
            <rFont val="Tahoma"/>
            <family val="0"/>
          </rPr>
          <t xml:space="preserve">
E.ON har inte särredovisat sin statistik, så denna gäller för Kungsbakca, Norrköping och Örebro också.</t>
        </r>
      </text>
    </comment>
  </commentList>
</comments>
</file>

<file path=xl/sharedStrings.xml><?xml version="1.0" encoding="utf-8"?>
<sst xmlns="http://schemas.openxmlformats.org/spreadsheetml/2006/main" count="1396" uniqueCount="834">
  <si>
    <t xml:space="preserve"> Källa: Sveriges rapportering till FN:s luftvårdskonvention, Naturvårdsverket 2009, bearbetningar Statens Energimyndighet</t>
  </si>
  <si>
    <t>Source: Swedens reporting to the UN CLRTAP, Swedish Environmental Agency 2009, Processed by Swedish Energy Agency</t>
  </si>
  <si>
    <t xml:space="preserve">   Residential, service, e.t.c.</t>
  </si>
  <si>
    <t xml:space="preserve">   Electricity and district heating</t>
  </si>
  <si>
    <r>
      <t>Tabell till figur 62: Utsläpp av kväveoxider (räknat som NO</t>
    </r>
    <r>
      <rPr>
        <b/>
        <vertAlign val="subscript"/>
        <sz val="12"/>
        <rFont val="Geneva"/>
        <family val="0"/>
      </rPr>
      <t>2</t>
    </r>
    <r>
      <rPr>
        <b/>
        <sz val="12"/>
        <rFont val="Geneva"/>
        <family val="0"/>
      </rPr>
      <t>) i Sverige 1990–2007, 1000 ton</t>
    </r>
  </si>
  <si>
    <r>
      <t>Table for figure 62: Emission of oxides of nitrogen (NO</t>
    </r>
    <r>
      <rPr>
        <b/>
        <i/>
        <vertAlign val="subscript"/>
        <sz val="12"/>
        <rFont val="Geneva"/>
        <family val="0"/>
      </rPr>
      <t>2</t>
    </r>
    <r>
      <rPr>
        <b/>
        <i/>
        <sz val="12"/>
        <rFont val="Geneva"/>
        <family val="0"/>
      </rPr>
      <t>) in Sweden 1990–2007, 1000 tonnes</t>
    </r>
  </si>
  <si>
    <r>
      <t xml:space="preserve">Internationell bunkring </t>
    </r>
    <r>
      <rPr>
        <sz val="12"/>
        <rFont val="Geneva"/>
        <family val="2"/>
      </rPr>
      <t>4</t>
    </r>
  </si>
  <si>
    <t>Källa:  Sveriges rapportering till FN:s luftvårdskonvention, Naturvårdsverket 2009, bearbetningar Statens Energimyndighet</t>
  </si>
  <si>
    <t>Source: Swedens report to the UN CLRTAP, Swedish Environmental Protection Agency 2009, Data processed by Swedish Energy Agency</t>
  </si>
  <si>
    <t>Tabell till figur 62: Utsläpp av kväveoxider (räknat som NO2) i Sverige 1990–2007, 1000 ton</t>
  </si>
  <si>
    <t xml:space="preserve">   Electricity and district heating etc.</t>
  </si>
  <si>
    <t>Oljeprodukter (netto import)</t>
  </si>
  <si>
    <t>Refinery products (net import)</t>
  </si>
  <si>
    <t>Källa: SCB, blankett 401 och Energimyndigheten</t>
  </si>
  <si>
    <t>Source: Statistics Sweden, Statistical Notices 401 and the National Energy Administration.</t>
  </si>
  <si>
    <t xml:space="preserve">Anm. I och med det svenska EU-inträdet 1995, insamlades underlaget till den svenska utrikeshandelsstatistiken </t>
  </si>
  <si>
    <t xml:space="preserve">för varor på ett nytt sätt vad gäller handeln med EU-länder. Omläggningen påverkar indirekt även statistiken över </t>
  </si>
  <si>
    <t xml:space="preserve">handeln med icka EU-länder, vilket innebär att uppgifterna inte är helt jämförbara med siffrorna för tidigare år. </t>
  </si>
  <si>
    <t>Från och med 1997 inhämtas underlaget direkt från oljebolagen till SCB, vilket innebär att statistiken är mer tillförlitlig jämfört med åren 1995 och 1996.</t>
  </si>
  <si>
    <t xml:space="preserve">Note: As a result of Sweden´s membership of the EU from 1995, data for Swedish foreign trade in tangible </t>
  </si>
  <si>
    <t>exports to EU countries in now collected in a different way. The change also indirectly affects the collection of statistics</t>
  </si>
  <si>
    <t xml:space="preserve">information is supplied directly by the oil companies to Statistics Sweden, which means that foreign trade statistics from </t>
  </si>
  <si>
    <t>that year are more reliable than those for 1995 and 1996.</t>
  </si>
  <si>
    <t>Nominellt pris1</t>
  </si>
  <si>
    <t>Realt pris2</t>
  </si>
  <si>
    <t>2) Global real prices deflated with MUV-index from The World Bank.</t>
  </si>
  <si>
    <t>1) Due to revision of statistics at Bp the timeseries has been revised back to 1984.</t>
  </si>
  <si>
    <t xml:space="preserve"> with non-EU countries, which means that post-1995 figures are nor fully comparable with those for earlier years. With effect from 1997, </t>
  </si>
  <si>
    <t>2) Globala reala priser deflateras med MUV-index från Världsbanken.</t>
  </si>
  <si>
    <t>Source: www.bp.com and The World Bank</t>
  </si>
  <si>
    <t>Källa: www.bp.com och Världsbanken</t>
  </si>
  <si>
    <t>Source: Cambridge Energy Research Associates</t>
  </si>
  <si>
    <t>Källa: Cambridge Energy Research Associates</t>
  </si>
  <si>
    <t>1) På grund av revidering på BP har tidsserien reviderats tillbaka till och med år 1984.</t>
  </si>
  <si>
    <t>Värmeverk</t>
  </si>
  <si>
    <t>Heating plants</t>
  </si>
  <si>
    <t>Kraftvärmeverk</t>
  </si>
  <si>
    <t>Combined heat and power stations</t>
  </si>
  <si>
    <t>Handelsträdgård</t>
  </si>
  <si>
    <t>Horticulture</t>
  </si>
  <si>
    <t>Källa: SCB; Statistiska meddelanden EN 20.</t>
  </si>
  <si>
    <t>Source: Statistics Sweden, Statistical notices EN 20.</t>
  </si>
  <si>
    <t>Massaindustrins returlutar</t>
  </si>
  <si>
    <t>Pulp industry, Black liquors</t>
  </si>
  <si>
    <t>Massaindustrins övriga biprodukter</t>
  </si>
  <si>
    <t>Pulp industry, other byproducts</t>
  </si>
  <si>
    <t>Sågverksindustrins biprodukter</t>
  </si>
  <si>
    <t>Sawmill industry byproducts</t>
  </si>
  <si>
    <t>Other sectors</t>
  </si>
  <si>
    <t>Total användning av biobränslen inom industrin</t>
  </si>
  <si>
    <t>Total use of biofuels in industry</t>
  </si>
  <si>
    <t>Biobränslen, torv m.m. för elproduktion</t>
  </si>
  <si>
    <t>Biofuels, peat etc. for electricity production</t>
  </si>
  <si>
    <t>Anm. De statistiska uppgifterna över produktion och användning av biobränslen hämtas från flera olika källor och är vanligen osäkra.</t>
  </si>
  <si>
    <t>Note. Statistics on production and use of biofuels, peat etc. have been derived from a number of sources and usually include a certain margin of error.</t>
  </si>
  <si>
    <t>1 Den preliminära statistiken för övriga branscher underskattas kontinuerligt. I övriga brancher ingår bland annat livsmedelsektorn, kemisk industri och verkstad.</t>
  </si>
  <si>
    <t>Källa: Energimyndighetens bearbetning av EN 20 SM samt EN 31 SM, SCB.</t>
  </si>
  <si>
    <r>
      <t>1</t>
    </r>
    <r>
      <rPr>
        <sz val="9"/>
        <rFont val="Geneva"/>
        <family val="0"/>
      </rPr>
      <t>The preliminary statistics for other sectors is continously underestimated. Other sector includes food, chemical and manufacturing (engineering) industry among others</t>
    </r>
  </si>
  <si>
    <t>Avfall</t>
  </si>
  <si>
    <t>Refuse</t>
  </si>
  <si>
    <t>Wood fuels</t>
  </si>
  <si>
    <t>Tallbeckolja</t>
  </si>
  <si>
    <t>Tall oil pitch</t>
  </si>
  <si>
    <t>Torv</t>
  </si>
  <si>
    <t>Peat</t>
  </si>
  <si>
    <t>Biobränslen, torv  m.m. för elproduktion</t>
  </si>
  <si>
    <t>Total användning för värmeproduktion</t>
  </si>
  <si>
    <t>Total use for heat production</t>
  </si>
  <si>
    <t>Other fuels and statistical difference</t>
  </si>
  <si>
    <t>Trädbränsle 1</t>
  </si>
  <si>
    <t>Övriga bränslen och statistisk differens2</t>
  </si>
  <si>
    <t>KÄLLA: SCB OCH ENERGIMYNDIGHETEN, EN 11 SM, EN 31 SM samt EN 20 SM.</t>
  </si>
  <si>
    <t>1 Den preliminära statistiken överskattas kontinuerligt.</t>
  </si>
  <si>
    <t>2 Differens uppkommer eftersom statistiken är hämtad från två olika källor.</t>
  </si>
  <si>
    <t>SOURCE: STATISTICS SWEDEN AND SWEDISH ENERGY AGENCY, EN 11 SM, EN 31 SM AND  EN 20 SM.</t>
  </si>
  <si>
    <t>1 The preliminary statistics is continously overestimated.</t>
  </si>
  <si>
    <t>2 The difference is due to two different statistical sources.</t>
  </si>
  <si>
    <t>Uppskattad utleverans till villamarknaden</t>
  </si>
  <si>
    <t>Estimated supply to private houses</t>
  </si>
  <si>
    <t>Tillförsel till den svenska marknaden exkl villor</t>
  </si>
  <si>
    <t>Supply to the Swedish market excl. private houses</t>
  </si>
  <si>
    <t>Nettoimport</t>
  </si>
  <si>
    <t>Net import</t>
  </si>
  <si>
    <t>Bränslepris / price</t>
  </si>
  <si>
    <t>Skatt / tax</t>
  </si>
  <si>
    <t>Skatt, % / tax, %</t>
  </si>
  <si>
    <t>Totalt / total</t>
  </si>
  <si>
    <t>Elpris (inkl nätavgift) / price</t>
  </si>
  <si>
    <t>Elcertifikatavgift/green certificat fee6</t>
  </si>
  <si>
    <t>INDUSTRIEL/ELECTRICITY (INDUSTRIAL7)</t>
  </si>
  <si>
    <t>Elpris / price</t>
  </si>
  <si>
    <t>Totalt inklusive skatter / total including taxes</t>
  </si>
  <si>
    <t>KPI 1980=100/Retail price index</t>
  </si>
  <si>
    <t>Dollarkurs/Exchange rate, US dollar8</t>
  </si>
  <si>
    <t>Anm: Från år 1993 avser priser och skatter leveranser till icke industriell användning om inget annat anges. Moms ingår i  fjärrvärme, elvärme i villa och naturgas i bostäder.</t>
  </si>
  <si>
    <t>Note: Unless outherwise stated, prices and taxes for 1993 are for supplies for non-industrial use. VAT is included in district heating, domestic electric heating and naturalgas for demestic use.</t>
  </si>
  <si>
    <t xml:space="preserve">  i löpande pris. Motorbränslen avser pumppriser. </t>
  </si>
  <si>
    <t>2 Källa: SCB, Energimyndighetens bearbetning.</t>
  </si>
  <si>
    <t>4 Källa: Eurostat, Energimyndighetens bearbetning. Priset för bostäder avser bostad med årsförbrukning 23,3 MWh. Priset för industrin avser industri med årsförbrukning 11,63 GWh, 200 dagar och 1600 timmar.</t>
  </si>
  <si>
    <t>5 Källa: EN 17 SM, SCB, Energimyndighetens bearbetning. Elcertifikatavgift för kvotpliktiga för år 2004; avser genomsnittsavgift för förbrukare &lt; 50 000 kWh per år.</t>
  </si>
  <si>
    <t>6 Elcertifikatavgiften redovisas separat för åren 2003-2005. Från 1 juli 2006 inkluderas detta i elpriset.</t>
  </si>
  <si>
    <t>7 Källa: Vattenfall (1970-1995) och Eurostat (1996-), Energimyndighetens bearbetning. Priset avser stor industri med årsförbrukning 50 GWh och 10 MW.</t>
  </si>
  <si>
    <t>8 Källa: Riksbanken</t>
  </si>
  <si>
    <t>Tabell till figur 25: Elproduktion per invånare med relativ fördelning på kraftslag, 2008, kWh/invånare</t>
  </si>
  <si>
    <t>Table for figure: Specific electricity production per inhabitant with breakdown by power source, 2008, kWh/person</t>
  </si>
  <si>
    <t>Källa: Electricity information 2009 IEA/OECD</t>
  </si>
  <si>
    <t>Source: Electricity information 2009 IEA/OECD</t>
  </si>
  <si>
    <t>Tabell till figur 29: Användning av fjärrvärme, 1970–2008, TWh</t>
  </si>
  <si>
    <t>Table for figure 29: Use of district heating, 1970–2008, TWh</t>
  </si>
  <si>
    <t>Tabell till figur 30: Tillförd energi i fjärrvärme uppdelat på energibärare, 1970–2008, TWh</t>
  </si>
  <si>
    <t>Table for figure 30: Energy input for district heating, 1970–2008, TWh</t>
  </si>
  <si>
    <t>Tabell till figur 31: Levererad fjärrkyla, 1992–2008, GWh</t>
  </si>
  <si>
    <t>Supply of district cooling, 1992–2008, GWh</t>
  </si>
  <si>
    <t xml:space="preserve">1 Source: Swedish Petrolium Institute. Fuel oils excluding any quantity discounts. Motor fuels at pump prices. The price for heavy fuel oil was for normal sulphur up to 1978, after which it </t>
  </si>
  <si>
    <t>was for low-sulphur oil. 1979 price difference were 58 SEK/m3 in current prices, calculations by the Swedish Energy Agency.</t>
  </si>
  <si>
    <t>2 Source: Statistics Sweden, calculations by the Swedish Energy Agency.</t>
  </si>
  <si>
    <t>3 Source: Swedish Competition Authority, NUTEK (1992-1997) and Swedish Energy Agency (1998-). Moist content 45%. Whit effect from 1993, the price relates to sod peats, delivered</t>
  </si>
  <si>
    <t xml:space="preserve"> to a heating plant.</t>
  </si>
  <si>
    <t>4 Source: Eurostat. Residential electricity coast based on annual demand of 23,3 MWh. Industrial elecrticity coast based on annual demand of 11,63 GWh, 200 days and 1600 hours, calculations by the Swedish Energy Agency.</t>
  </si>
  <si>
    <t>5 Source: EN 17 SM, Statistics Sweden, calculations by the Swedish Energy Agency. Greencertificate fee for year 2004; average fee for an annual consumer &lt; 50 000 kWh per year.</t>
  </si>
  <si>
    <t>6 Price for green certificats is shown seperatly for years 2003-2005. Since juli 1st green certificaes are included in the electricity price</t>
  </si>
  <si>
    <t>7 Source: Vattenfall (1970-1995) and Eurostat (1996-). Prices for a industry, 10 MW and 50 GWh per annum, calculations by the Swedish Energy Agency.</t>
  </si>
  <si>
    <t>8 Source: Bank of Sweden</t>
  </si>
  <si>
    <r>
      <t>Eo 1 /GAS OIL</t>
    </r>
    <r>
      <rPr>
        <vertAlign val="superscript"/>
        <sz val="12"/>
        <rFont val="Geneva"/>
        <family val="0"/>
      </rPr>
      <t>1</t>
    </r>
  </si>
  <si>
    <r>
      <t>Eo 5/MEDIUM-HEAVY FUEL OIL</t>
    </r>
    <r>
      <rPr>
        <vertAlign val="superscript"/>
        <sz val="12"/>
        <rFont val="Geneva"/>
        <family val="0"/>
      </rPr>
      <t>1</t>
    </r>
  </si>
  <si>
    <r>
      <t>BENSIN, PREMIUM/PETROL, PREMIUM</t>
    </r>
    <r>
      <rPr>
        <vertAlign val="superscript"/>
        <sz val="12"/>
        <rFont val="Geneva"/>
        <family val="0"/>
      </rPr>
      <t>1</t>
    </r>
  </si>
  <si>
    <r>
      <t>BENSIN, 95 BLYFRI/PETROL, UNLEADED</t>
    </r>
    <r>
      <rPr>
        <vertAlign val="superscript"/>
        <sz val="12"/>
        <rFont val="Geneva"/>
        <family val="0"/>
      </rPr>
      <t>1</t>
    </r>
  </si>
  <si>
    <r>
      <t>DIESELOLJA/DIESEL OIL</t>
    </r>
    <r>
      <rPr>
        <vertAlign val="superscript"/>
        <sz val="12"/>
        <rFont val="Geneva"/>
        <family val="0"/>
      </rPr>
      <t>1</t>
    </r>
  </si>
  <si>
    <r>
      <t>KOL /COAL</t>
    </r>
    <r>
      <rPr>
        <vertAlign val="superscript"/>
        <sz val="12"/>
        <rFont val="Geneva"/>
        <family val="0"/>
      </rPr>
      <t>2</t>
    </r>
  </si>
  <si>
    <r>
      <t>SKOGSFLIS/FOREST FUELS</t>
    </r>
    <r>
      <rPr>
        <vertAlign val="superscript"/>
        <sz val="12"/>
        <rFont val="Geneva"/>
        <family val="0"/>
      </rPr>
      <t>3</t>
    </r>
  </si>
  <si>
    <r>
      <t>STYCKETORV/SOD PEAT</t>
    </r>
    <r>
      <rPr>
        <vertAlign val="superscript"/>
        <sz val="12"/>
        <rFont val="Geneva"/>
        <family val="0"/>
      </rPr>
      <t>3</t>
    </r>
  </si>
  <si>
    <r>
      <t>NATURGAS, BOSTÄDER/NATURAL GAS, RESIDENTIAL</t>
    </r>
    <r>
      <rPr>
        <vertAlign val="superscript"/>
        <sz val="12"/>
        <rFont val="Geneva"/>
        <family val="0"/>
      </rPr>
      <t>4</t>
    </r>
  </si>
  <si>
    <r>
      <t>NATURGAS, INDUSTRI/NATURAL GAS, INDUSTRY</t>
    </r>
    <r>
      <rPr>
        <vertAlign val="superscript"/>
        <sz val="12"/>
        <rFont val="Geneva"/>
        <family val="0"/>
      </rPr>
      <t>4</t>
    </r>
  </si>
  <si>
    <r>
      <t>ELVÄRME, VILLA/ ELECTRIC HEATING (DOMESTIC)</t>
    </r>
    <r>
      <rPr>
        <vertAlign val="superscript"/>
        <sz val="12"/>
        <rFont val="Geneva"/>
        <family val="0"/>
      </rPr>
      <t>5</t>
    </r>
  </si>
  <si>
    <r>
      <t>FJÄRRVÄRME/DISTRICT HEATING</t>
    </r>
    <r>
      <rPr>
        <vertAlign val="superscript"/>
        <sz val="12"/>
        <rFont val="Geneva"/>
        <family val="0"/>
      </rPr>
      <t>2</t>
    </r>
  </si>
  <si>
    <r>
      <t>1 Källa: Svenska Petroliuminstitutet, Energimyndighetens bearbetning Eldningsoljor utan ev volymrabatter. Priset för Eo4 gällde t o m 1978 "normalsvavlig" olja och därefter "lågsvalig" olja. Prisskillnaden var 1979 58 kr/m</t>
    </r>
    <r>
      <rPr>
        <vertAlign val="superscript"/>
        <sz val="10"/>
        <rFont val="Geneva"/>
        <family val="0"/>
      </rPr>
      <t xml:space="preserve">3 </t>
    </r>
  </si>
  <si>
    <t>1990</t>
  </si>
  <si>
    <t>1991</t>
  </si>
  <si>
    <t>1992</t>
  </si>
  <si>
    <t>1993</t>
  </si>
  <si>
    <t>Kol &amp; Koks</t>
  </si>
  <si>
    <t>Vattenkraft</t>
  </si>
  <si>
    <t>Hydro power</t>
  </si>
  <si>
    <t>Other</t>
  </si>
  <si>
    <t>Källa: IEA Energy Balances of Non OECD- countries, 2009, BP Statistical Review of World Energy, June 2009</t>
  </si>
  <si>
    <t>1. För år 2008 finns inte ännu någon fullständig statistik på användningen av förnybara bränslen</t>
  </si>
  <si>
    <t>1994</t>
  </si>
  <si>
    <t>1995</t>
  </si>
  <si>
    <t>1996</t>
  </si>
  <si>
    <t>1997</t>
  </si>
  <si>
    <t>1998</t>
  </si>
  <si>
    <t>1999</t>
  </si>
  <si>
    <t>2000</t>
  </si>
  <si>
    <t>2001</t>
  </si>
  <si>
    <t>2002</t>
  </si>
  <si>
    <t>2003</t>
  </si>
  <si>
    <t>2004</t>
  </si>
  <si>
    <t>EU genomsnitt/Avarage price EU</t>
  </si>
  <si>
    <t>USA/USA</t>
  </si>
  <si>
    <t>Japan/Japan</t>
  </si>
  <si>
    <t>Anm: Reviderade uppgifter för samtliga år jämfört med tidigare upplaga</t>
  </si>
  <si>
    <t>Anm: Här ingår energi från vatten,sol, vind, geotermisk kraft och biobränslen</t>
  </si>
  <si>
    <t>Includes energy produced from water, sun, wind, geothermal power and bio fuels</t>
  </si>
  <si>
    <t>2005</t>
  </si>
  <si>
    <t>Övrig energi</t>
  </si>
  <si>
    <t>EU -27</t>
  </si>
  <si>
    <t>Mellanöstern/Middle East</t>
  </si>
  <si>
    <t>Kina/China</t>
  </si>
  <si>
    <t>Latinamerika/Latin America</t>
  </si>
  <si>
    <t>Afrika/Africa</t>
  </si>
  <si>
    <t>Indien/India</t>
  </si>
  <si>
    <t>Världen/The World</t>
  </si>
  <si>
    <t>Källa: IEA Energy Prices &amp; Taxes, Quarterly Statistics, Second Quarter 2009</t>
  </si>
  <si>
    <t>Källa: IEA Energy Balances of Non OECD countries, 2009. IEA Energy Balances of OECD countries, 2009. BP Statistical Review of World Energy, 2009.</t>
  </si>
  <si>
    <t>2006</t>
  </si>
  <si>
    <t>2007</t>
  </si>
  <si>
    <t>Källa: IEA Energy Balances of Non OECD- countries 2009</t>
  </si>
  <si>
    <t>Källor: IEA Energy balances of Non OECD Countries 2009, IEA Energy Balances of OECD Countries 2009</t>
  </si>
  <si>
    <t>Källa: IEA Energy Balances of Non OECD Countries 2009</t>
  </si>
  <si>
    <t>Källor: IEA Energy Balances of Non OECD Countries 2009, IEA Enegy Balances of OECD Countries 2009</t>
  </si>
  <si>
    <r>
      <t>OECD Nordamerika/</t>
    </r>
    <r>
      <rPr>
        <sz val="12"/>
        <rFont val="Arial"/>
        <family val="0"/>
      </rPr>
      <t>North America</t>
    </r>
  </si>
  <si>
    <r>
      <t xml:space="preserve"> Ryssland/</t>
    </r>
    <r>
      <rPr>
        <sz val="12"/>
        <rFont val="Arial"/>
        <family val="0"/>
      </rPr>
      <t>Russia</t>
    </r>
  </si>
  <si>
    <r>
      <t>OECD Övriga/</t>
    </r>
    <r>
      <rPr>
        <sz val="12"/>
        <rFont val="Arial"/>
        <family val="0"/>
      </rPr>
      <t>Others</t>
    </r>
  </si>
  <si>
    <r>
      <t>EU/</t>
    </r>
    <r>
      <rPr>
        <sz val="12"/>
        <rFont val="Arial"/>
        <family val="0"/>
      </rPr>
      <t>EU</t>
    </r>
  </si>
  <si>
    <r>
      <t>Afrika/</t>
    </r>
    <r>
      <rPr>
        <sz val="12"/>
        <rFont val="Arial"/>
        <family val="0"/>
      </rPr>
      <t>Africa</t>
    </r>
  </si>
  <si>
    <r>
      <t>Asien exkl Kina/</t>
    </r>
    <r>
      <rPr>
        <sz val="12"/>
        <rFont val="Arial"/>
        <family val="0"/>
      </rPr>
      <t>Asia, excl China</t>
    </r>
  </si>
  <si>
    <r>
      <t>Kina/</t>
    </r>
    <r>
      <rPr>
        <sz val="12"/>
        <rFont val="Arial"/>
        <family val="0"/>
      </rPr>
      <t>China</t>
    </r>
  </si>
  <si>
    <r>
      <t>Totalt/</t>
    </r>
    <r>
      <rPr>
        <sz val="12"/>
        <rFont val="Arial"/>
        <family val="0"/>
      </rPr>
      <t>Total</t>
    </r>
  </si>
  <si>
    <r>
      <t>Övriga/</t>
    </r>
    <r>
      <rPr>
        <sz val="10"/>
        <rFont val="Arial"/>
        <family val="0"/>
      </rPr>
      <t>Others</t>
    </r>
  </si>
  <si>
    <r>
      <t>Ryssland/</t>
    </r>
    <r>
      <rPr>
        <sz val="10"/>
        <rFont val="Arial"/>
        <family val="0"/>
      </rPr>
      <t>Russia</t>
    </r>
  </si>
  <si>
    <r>
      <t>EU/</t>
    </r>
    <r>
      <rPr>
        <sz val="10"/>
        <rFont val="Arial"/>
        <family val="0"/>
      </rPr>
      <t>EU</t>
    </r>
  </si>
  <si>
    <r>
      <t>Afrika/</t>
    </r>
    <r>
      <rPr>
        <sz val="10"/>
        <rFont val="Arial"/>
        <family val="0"/>
      </rPr>
      <t>Africa</t>
    </r>
  </si>
  <si>
    <r>
      <t>OECD Nordamerika/</t>
    </r>
    <r>
      <rPr>
        <sz val="10"/>
        <rFont val="Arial"/>
        <family val="0"/>
      </rPr>
      <t>North America</t>
    </r>
  </si>
  <si>
    <r>
      <t>Asien exkl Kina/</t>
    </r>
    <r>
      <rPr>
        <sz val="10"/>
        <rFont val="Arial"/>
        <family val="0"/>
      </rPr>
      <t>Asia, excl China</t>
    </r>
  </si>
  <si>
    <r>
      <t>Kina/</t>
    </r>
    <r>
      <rPr>
        <sz val="10"/>
        <rFont val="Arial"/>
        <family val="0"/>
      </rPr>
      <t>China</t>
    </r>
  </si>
  <si>
    <r>
      <t>Totalt/</t>
    </r>
    <r>
      <rPr>
        <sz val="10"/>
        <rFont val="Arial"/>
        <family val="0"/>
      </rPr>
      <t>Total</t>
    </r>
  </si>
  <si>
    <r>
      <t>Nordamerika/</t>
    </r>
    <r>
      <rPr>
        <sz val="10"/>
        <rFont val="Arial"/>
        <family val="0"/>
      </rPr>
      <t>North America</t>
    </r>
  </si>
  <si>
    <r>
      <t>Latinamerika/</t>
    </r>
    <r>
      <rPr>
        <sz val="10"/>
        <rFont val="Arial"/>
        <family val="0"/>
      </rPr>
      <t>Latin America</t>
    </r>
  </si>
  <si>
    <r>
      <t xml:space="preserve">Övriga/ </t>
    </r>
    <r>
      <rPr>
        <sz val="10"/>
        <rFont val="Arial"/>
        <family val="0"/>
      </rPr>
      <t>Others</t>
    </r>
  </si>
  <si>
    <t>Källa: IEA Energy Balances of Non OECD countries, 2009 IEA  Energy Balances of OECD Countries, 2009</t>
  </si>
  <si>
    <r>
      <t>Industri/</t>
    </r>
    <r>
      <rPr>
        <sz val="10"/>
        <rFont val="Arial"/>
        <family val="0"/>
      </rPr>
      <t>Industry</t>
    </r>
  </si>
  <si>
    <r>
      <t>Transporter/</t>
    </r>
    <r>
      <rPr>
        <sz val="10"/>
        <rFont val="Arial"/>
        <family val="0"/>
      </rPr>
      <t xml:space="preserve">Transport </t>
    </r>
  </si>
  <si>
    <r>
      <t>Hushåll och Service/</t>
    </r>
    <r>
      <rPr>
        <sz val="10"/>
        <rFont val="Arial"/>
        <family val="0"/>
      </rPr>
      <t>Residential and service</t>
    </r>
  </si>
  <si>
    <r>
      <t>Övrigt/</t>
    </r>
    <r>
      <rPr>
        <sz val="10"/>
        <rFont val="Arial"/>
        <family val="0"/>
      </rPr>
      <t>Others</t>
    </r>
  </si>
  <si>
    <t>Anm: Denna statistik, som är hämtad från IEA, genomgår omfattande revisioner. Historiska värden kan ändras med upp till 5 % från ett år till ett annat. Den bör därför användas med försiktighet. Den anger dock storleksordningar och realtioner mellan länder</t>
  </si>
  <si>
    <r>
      <t>Kol och koks/</t>
    </r>
    <r>
      <rPr>
        <sz val="10"/>
        <rFont val="Arial"/>
        <family val="0"/>
      </rPr>
      <t>Coal and coke</t>
    </r>
  </si>
  <si>
    <r>
      <t>Olja/</t>
    </r>
    <r>
      <rPr>
        <sz val="10"/>
        <rFont val="Arial"/>
        <family val="0"/>
      </rPr>
      <t>Oil</t>
    </r>
  </si>
  <si>
    <r>
      <t>Naturgas/</t>
    </r>
    <r>
      <rPr>
        <sz val="10"/>
        <rFont val="Arial"/>
        <family val="0"/>
      </rPr>
      <t>Naturalgas</t>
    </r>
  </si>
  <si>
    <r>
      <t>Kärnkraft/</t>
    </r>
    <r>
      <rPr>
        <sz val="10"/>
        <rFont val="Arial"/>
        <family val="0"/>
      </rPr>
      <t>Nuclear power</t>
    </r>
  </si>
  <si>
    <r>
      <t>Vattenkraft/</t>
    </r>
    <r>
      <rPr>
        <sz val="10"/>
        <rFont val="Arial"/>
        <family val="0"/>
      </rPr>
      <t>Hydro power</t>
    </r>
  </si>
  <si>
    <r>
      <t>Övrigt/</t>
    </r>
    <r>
      <rPr>
        <sz val="10"/>
        <rFont val="Arial"/>
        <family val="0"/>
      </rPr>
      <t>Other</t>
    </r>
  </si>
  <si>
    <t xml:space="preserve">   Industry</t>
  </si>
  <si>
    <t xml:space="preserve">   Transporter</t>
  </si>
  <si>
    <t xml:space="preserve">   Transport</t>
  </si>
  <si>
    <t xml:space="preserve">   Diffusa utsläpp m.m.</t>
  </si>
  <si>
    <t xml:space="preserve">   Fugitive emissions from fuels</t>
  </si>
  <si>
    <t xml:space="preserve">Industriprocesser </t>
  </si>
  <si>
    <t xml:space="preserve">Industrial processes </t>
  </si>
  <si>
    <t>Totalt, exklusive internationell bunkring</t>
  </si>
  <si>
    <t>Total, excluding international bunkers</t>
  </si>
  <si>
    <t>Internationell bunkring 4</t>
  </si>
  <si>
    <t>1 Inklusive industriellt mottryck och förbränning av farligt avfall</t>
  </si>
  <si>
    <t>1 Including electricity production from industry and hazardous waste incineration</t>
  </si>
  <si>
    <t>2 including coke and refineries</t>
  </si>
  <si>
    <t>3 Inklusive jordbruk, skogsbruk och fiske</t>
  </si>
  <si>
    <t>3 Including agriculture, forestry and fishing</t>
  </si>
  <si>
    <t>4 inklusive nationellt flyg</t>
  </si>
  <si>
    <t>4 including domestic cruises</t>
  </si>
  <si>
    <t>Fakta och siffror - Energiläget 2009</t>
  </si>
  <si>
    <t>Facts and figures - Energy in Sweden 2009</t>
  </si>
  <si>
    <r>
      <t>Förluster i kärnkraften</t>
    </r>
    <r>
      <rPr>
        <vertAlign val="superscript"/>
        <sz val="12"/>
        <rFont val="Geneva"/>
        <family val="0"/>
      </rPr>
      <t>2</t>
    </r>
  </si>
  <si>
    <r>
      <t>Losses in nuclear power stations</t>
    </r>
    <r>
      <rPr>
        <i/>
        <vertAlign val="superscript"/>
        <sz val="11"/>
        <rFont val="Geneva"/>
        <family val="0"/>
      </rPr>
      <t>2</t>
    </r>
  </si>
  <si>
    <r>
      <t>Transporter</t>
    </r>
    <r>
      <rPr>
        <vertAlign val="superscript"/>
        <sz val="12"/>
        <rFont val="Geneva"/>
        <family val="0"/>
      </rPr>
      <t>1</t>
    </r>
  </si>
  <si>
    <r>
      <t>Transport</t>
    </r>
    <r>
      <rPr>
        <i/>
        <vertAlign val="superscript"/>
        <sz val="11"/>
        <rFont val="Geneva"/>
        <family val="0"/>
      </rPr>
      <t>1</t>
    </r>
  </si>
  <si>
    <t>2 In accordance with the UN/ECE method for calculating nuclear power's contribution.</t>
  </si>
  <si>
    <t>1 Inklusive utrikes flyg</t>
  </si>
  <si>
    <t>1 Includes international aviation.</t>
  </si>
  <si>
    <t>Anm. Beräkningsmetoden för utsläpp till luft har setts över av SNV och SCB. Reviderade uppgifter för samtliga år jämfört</t>
  </si>
  <si>
    <t>med tidigare upplaga</t>
  </si>
  <si>
    <r>
      <t xml:space="preserve">   Förbränning i industrin</t>
    </r>
    <r>
      <rPr>
        <vertAlign val="superscript"/>
        <sz val="12"/>
        <rFont val="Geneva"/>
        <family val="0"/>
      </rPr>
      <t>1</t>
    </r>
  </si>
  <si>
    <r>
      <t xml:space="preserve">   Bostäder och sevice m.m. </t>
    </r>
    <r>
      <rPr>
        <vertAlign val="superscript"/>
        <sz val="12"/>
        <rFont val="Geneva"/>
        <family val="0"/>
      </rPr>
      <t>3</t>
    </r>
  </si>
  <si>
    <r>
      <t xml:space="preserve">   Förbränning i el- gas- och värmeverk m.m.</t>
    </r>
    <r>
      <rPr>
        <vertAlign val="superscript"/>
        <sz val="12"/>
        <rFont val="Geneva"/>
        <family val="0"/>
      </rPr>
      <t>2</t>
    </r>
  </si>
  <si>
    <t xml:space="preserve">   Diffusa utsläpp</t>
  </si>
  <si>
    <t>2 m.m. = koksverk och oljeraffinaderier</t>
  </si>
  <si>
    <t>2 etc. = coke and refineries</t>
  </si>
  <si>
    <t>3 inklusive jordbruk, skogsbruk och fiske</t>
  </si>
  <si>
    <t>3 Inlcuding agriculture, forestry and fishing</t>
  </si>
  <si>
    <t>med tidigare upplaga.</t>
  </si>
  <si>
    <t>Note. Details are revised compared to earlier editions.</t>
  </si>
  <si>
    <r>
      <t xml:space="preserve">   Bostäder och service m.m. </t>
    </r>
    <r>
      <rPr>
        <vertAlign val="superscript"/>
        <sz val="12"/>
        <rFont val="Geneva"/>
        <family val="0"/>
      </rPr>
      <t>3</t>
    </r>
  </si>
  <si>
    <r>
      <t xml:space="preserve">   Förbränning i el- gas- och värmeverk m.m. </t>
    </r>
    <r>
      <rPr>
        <vertAlign val="superscript"/>
        <sz val="12"/>
        <rFont val="Geneva"/>
        <family val="0"/>
      </rPr>
      <t>2</t>
    </r>
  </si>
  <si>
    <t>SOURCE: STATISTICS SWEDEN AND SWEDISH ENERGY AGENCY</t>
  </si>
  <si>
    <r>
      <t>Tabell till figur 18: Industrins specifika elanvändning 1970–2008, kWh per krona förädlingsvärde</t>
    </r>
    <r>
      <rPr>
        <b/>
        <vertAlign val="superscript"/>
        <sz val="12"/>
        <rFont val="Geneva"/>
        <family val="0"/>
      </rPr>
      <t>1</t>
    </r>
    <r>
      <rPr>
        <b/>
        <sz val="12"/>
        <rFont val="Geneva"/>
        <family val="0"/>
      </rPr>
      <t>, 2000 års priser</t>
    </r>
  </si>
  <si>
    <t>1. Från Energiläget 2009 beräknas specifik elanvändning per krona förädlingsvärde mot tidigare per krona produktionsvärde.</t>
  </si>
  <si>
    <t>1. Specific electricity use is calculated per SEK of value added for the first time in Energy in Sweden 2009. Earlier per SEK of productions value.</t>
  </si>
  <si>
    <t>Biodrivmedel</t>
  </si>
  <si>
    <t>Tabell till figur 19: Slutlig energianvändning i transportsektorn 1970–2008, inklusive utrikes sjöfart, TWh</t>
  </si>
  <si>
    <t>Table for figure 19: Final energy use in the transport sector 1970–2008, including international marine bunkers, TWh</t>
  </si>
  <si>
    <t>Tabell till figur 20: Slutlig energianvändning av biodrivmedel, 2000–2008, TWh</t>
  </si>
  <si>
    <t>Table for figure 20: Final energy use of renewable motor fuels, 2000-2008, TWh</t>
  </si>
  <si>
    <t>Tabell till figur 21: Sveriges elanvändning per sektor 1970–2008, TWh</t>
  </si>
  <si>
    <t>Table for figure 21: Use of electricity in Sweden 1970–2008, TWh</t>
  </si>
  <si>
    <t>Tabell till figur 22 och 27: Sveriges elproduktion 1970–2008, TWh</t>
  </si>
  <si>
    <t>Table for figure 22 and 27: Electricity production in Sweden 1970–2008, TWh</t>
  </si>
  <si>
    <t>Tabell till figur 23: Insatt bränsle för elproduktion, 1983-2008, GWh</t>
  </si>
  <si>
    <t>Table for figure 23: Supply of fuel in electricity production, 1983-2008, GWh</t>
  </si>
  <si>
    <t>Tabell till figur 24: Vindkraftens utveckling 1982–2008</t>
  </si>
  <si>
    <t>Table for figure 24: Wind power production, 1982–2008</t>
  </si>
  <si>
    <t>Tabell I: Omräkningsfaktorer för effektiva värmevärden som används av SCB och Energimyndigheten</t>
  </si>
  <si>
    <t>Conversion factors of energy content used by Statistics Sweden and the Swedish Energy Agency</t>
  </si>
  <si>
    <t>Bränsle</t>
  </si>
  <si>
    <t>Fysisk kvantitet</t>
  </si>
  <si>
    <t>MWh</t>
  </si>
  <si>
    <t>GJ</t>
  </si>
  <si>
    <t>Skogsflis/Wood chips</t>
  </si>
  <si>
    <t>1 ton</t>
  </si>
  <si>
    <t>2,00-4,00</t>
  </si>
  <si>
    <t>7,20-14,4</t>
  </si>
  <si>
    <t>Torv/Peat</t>
  </si>
  <si>
    <t>2,50-3,00</t>
  </si>
  <si>
    <t>9,00-11,0</t>
  </si>
  <si>
    <t>Pellets, briketter/Pelltss, briquettes</t>
  </si>
  <si>
    <t>4,50-5,00</t>
  </si>
  <si>
    <t>16,0-18,0</t>
  </si>
  <si>
    <t>Kol/Coal</t>
  </si>
  <si>
    <t>Koks/Coke</t>
  </si>
  <si>
    <t>Kärnbränsle/Nuclear fuel</t>
  </si>
  <si>
    <t>1 toe</t>
  </si>
  <si>
    <t>Råolja/Crude oil</t>
  </si>
  <si>
    <t>1 m3</t>
  </si>
  <si>
    <t>Toppad råolja/Topped crude oil</t>
  </si>
  <si>
    <t>Petroleumkoks/Petroleum coke</t>
  </si>
  <si>
    <t>Asfalt, vägoljor/ Asphalt, road dressing oil</t>
  </si>
  <si>
    <t>Smörjoljor/Lubricating oils</t>
  </si>
  <si>
    <t>Motorbensin/Road fuel petrol</t>
  </si>
  <si>
    <t>Flygbensin/Virgin naphta</t>
  </si>
  <si>
    <t>Lättbensin/ Light Virgin naphta</t>
  </si>
  <si>
    <t>Petrolium nafta/ Petrolium naphta</t>
  </si>
  <si>
    <t>Flygfotogen och övriga mellanoljor/Aviation parafin and intermediate oils</t>
  </si>
  <si>
    <t>Annan fotogen/Other pararfin</t>
  </si>
  <si>
    <t>Tjocka eldningsoljor nr 2 - 5/Heavy fuel oils and bunker oil</t>
  </si>
  <si>
    <t>Propan och butan/Propane and butane</t>
  </si>
  <si>
    <t>Stadsgas, koksugnsgas/Gasworks gas and coking gas</t>
  </si>
  <si>
    <t>1000 m3</t>
  </si>
  <si>
    <t>Naturgas/Natural gas1</t>
  </si>
  <si>
    <t>Masugnsgas/Blast furnace gas</t>
  </si>
  <si>
    <t>Etanol/Ethanol</t>
  </si>
  <si>
    <t>Biogas/</t>
  </si>
  <si>
    <t xml:space="preserve">Anm: I tabellen anges omräkningsfaktorer med 3 värdesiffror. I beräkningarna används fler värdesiffror. </t>
  </si>
  <si>
    <t>1 För naturgas anges effektivt värmevärde eller nettokalorivärde.</t>
  </si>
  <si>
    <r>
      <t>Diesel</t>
    </r>
    <r>
      <rPr>
        <vertAlign val="superscript"/>
        <sz val="10"/>
        <rFont val="Arial"/>
        <family val="2"/>
      </rPr>
      <t xml:space="preserve"> </t>
    </r>
    <r>
      <rPr>
        <sz val="10"/>
        <rFont val="Arial"/>
        <family val="0"/>
      </rPr>
      <t>och eldningsolja 1/Diesel and gas oil</t>
    </r>
  </si>
  <si>
    <t>Tabell II: Omvandlingsfaktorer mellan energienheter som används i Energiläget</t>
  </si>
  <si>
    <t>Conversion between energy units used in Energy in Sweden</t>
  </si>
  <si>
    <t>toe</t>
  </si>
  <si>
    <t>Mcal</t>
  </si>
  <si>
    <t>Tabell III: Prefix som används för energienheter i Energiläget</t>
  </si>
  <si>
    <t>Prefixes used with energy units in Energy in Sweden</t>
  </si>
  <si>
    <t>Prefix</t>
  </si>
  <si>
    <t>Faktor</t>
  </si>
  <si>
    <t>k</t>
  </si>
  <si>
    <t>Kilo</t>
  </si>
  <si>
    <t>tusen</t>
  </si>
  <si>
    <t>M</t>
  </si>
  <si>
    <t>Mega</t>
  </si>
  <si>
    <t>miljon</t>
  </si>
  <si>
    <t>G</t>
  </si>
  <si>
    <t>Giga</t>
  </si>
  <si>
    <t>miljard</t>
  </si>
  <si>
    <t>T</t>
  </si>
  <si>
    <t>Tera</t>
  </si>
  <si>
    <t>biljon</t>
  </si>
  <si>
    <t>P</t>
  </si>
  <si>
    <t>Peta</t>
  </si>
  <si>
    <t>tusen biljoner</t>
  </si>
  <si>
    <r>
      <t>10</t>
    </r>
    <r>
      <rPr>
        <vertAlign val="superscript"/>
        <sz val="10"/>
        <rFont val="Arial"/>
        <family val="2"/>
      </rPr>
      <t>3</t>
    </r>
  </si>
  <si>
    <r>
      <t>10</t>
    </r>
    <r>
      <rPr>
        <vertAlign val="superscript"/>
        <sz val="10"/>
        <rFont val="Arial"/>
        <family val="2"/>
      </rPr>
      <t>6</t>
    </r>
  </si>
  <si>
    <r>
      <t>10</t>
    </r>
    <r>
      <rPr>
        <vertAlign val="superscript"/>
        <sz val="10"/>
        <rFont val="Arial"/>
        <family val="2"/>
      </rPr>
      <t>9</t>
    </r>
  </si>
  <si>
    <r>
      <t>10</t>
    </r>
    <r>
      <rPr>
        <vertAlign val="superscript"/>
        <sz val="10"/>
        <rFont val="Arial"/>
        <family val="2"/>
      </rPr>
      <t>12</t>
    </r>
  </si>
  <si>
    <r>
      <t>10</t>
    </r>
    <r>
      <rPr>
        <vertAlign val="superscript"/>
        <sz val="10"/>
        <rFont val="Arial"/>
        <family val="2"/>
      </rPr>
      <t>15</t>
    </r>
  </si>
  <si>
    <t>Norge / Norway</t>
  </si>
  <si>
    <t xml:space="preserve">Nya Zeeland / New Zeeland </t>
  </si>
  <si>
    <t>Polen / Poland</t>
  </si>
  <si>
    <t>Schweiz / Schweiz</t>
  </si>
  <si>
    <t>Slovakien / Slovak Republic</t>
  </si>
  <si>
    <t>Sverige / Sweden</t>
  </si>
  <si>
    <t>EU-27</t>
  </si>
  <si>
    <t>-2.0</t>
  </si>
  <si>
    <t>16.2</t>
  </si>
  <si>
    <t>Källa: OECD in figures - 2008 edition, www.oecd.org</t>
  </si>
  <si>
    <t>Source: OECD in figures - 2008 edition, www.oecd.org</t>
  </si>
  <si>
    <r>
      <t>Totala utsläpp CO</t>
    </r>
    <r>
      <rPr>
        <b/>
        <vertAlign val="subscript"/>
        <sz val="12"/>
        <rFont val="Geneva"/>
        <family val="0"/>
      </rPr>
      <t>2</t>
    </r>
    <r>
      <rPr>
        <b/>
        <sz val="12"/>
        <rFont val="Geneva"/>
        <family val="0"/>
      </rPr>
      <t>, miljoner ton</t>
    </r>
  </si>
  <si>
    <r>
      <t>kg CO</t>
    </r>
    <r>
      <rPr>
        <b/>
        <vertAlign val="subscript"/>
        <sz val="12"/>
        <rFont val="Geneva"/>
        <family val="0"/>
      </rPr>
      <t>2</t>
    </r>
    <r>
      <rPr>
        <b/>
        <sz val="12"/>
        <rFont val="Geneva"/>
        <family val="0"/>
      </rPr>
      <t xml:space="preserve"> per BNP (2000 USD)</t>
    </r>
  </si>
  <si>
    <r>
      <t>Ton CO</t>
    </r>
    <r>
      <rPr>
        <b/>
        <vertAlign val="subscript"/>
        <sz val="12"/>
        <rFont val="Geneva"/>
        <family val="0"/>
      </rPr>
      <t>2</t>
    </r>
    <r>
      <rPr>
        <b/>
        <sz val="12"/>
        <rFont val="Geneva"/>
        <family val="0"/>
      </rPr>
      <t xml:space="preserve"> per invånare</t>
    </r>
  </si>
  <si>
    <r>
      <t>Total emissions, million tonnes of CO</t>
    </r>
    <r>
      <rPr>
        <i/>
        <vertAlign val="subscript"/>
        <sz val="12"/>
        <rFont val="Geneva"/>
        <family val="0"/>
      </rPr>
      <t>2</t>
    </r>
  </si>
  <si>
    <r>
      <t>kg of CO</t>
    </r>
    <r>
      <rPr>
        <i/>
        <vertAlign val="subscript"/>
        <sz val="12"/>
        <rFont val="Geneva"/>
        <family val="0"/>
      </rPr>
      <t>2</t>
    </r>
    <r>
      <rPr>
        <i/>
        <sz val="12"/>
        <rFont val="Geneva"/>
        <family val="0"/>
      </rPr>
      <t xml:space="preserve"> per GDP (2000 USD)</t>
    </r>
  </si>
  <si>
    <r>
      <t>Emissions per capita, tonnes of CO</t>
    </r>
    <r>
      <rPr>
        <i/>
        <vertAlign val="subscript"/>
        <sz val="12"/>
        <rFont val="Geneva"/>
        <family val="0"/>
      </rPr>
      <t>2</t>
    </r>
  </si>
  <si>
    <r>
      <t xml:space="preserve">Australien / </t>
    </r>
    <r>
      <rPr>
        <i/>
        <sz val="12"/>
        <rFont val="Geneva"/>
        <family val="0"/>
      </rPr>
      <t>Australia</t>
    </r>
  </si>
  <si>
    <r>
      <t xml:space="preserve">Belgien / </t>
    </r>
    <r>
      <rPr>
        <i/>
        <sz val="12"/>
        <rFont val="Geneva"/>
        <family val="0"/>
      </rPr>
      <t>Belgium</t>
    </r>
  </si>
  <si>
    <r>
      <t xml:space="preserve">Danmark / </t>
    </r>
    <r>
      <rPr>
        <i/>
        <sz val="12"/>
        <rFont val="Geneva"/>
        <family val="0"/>
      </rPr>
      <t>Denmark</t>
    </r>
  </si>
  <si>
    <r>
      <t xml:space="preserve">Finland / </t>
    </r>
    <r>
      <rPr>
        <i/>
        <sz val="12"/>
        <rFont val="Geneva"/>
        <family val="0"/>
      </rPr>
      <t>Finland</t>
    </r>
  </si>
  <si>
    <r>
      <t xml:space="preserve">Frankrike / </t>
    </r>
    <r>
      <rPr>
        <i/>
        <sz val="12"/>
        <rFont val="Geneva"/>
        <family val="0"/>
      </rPr>
      <t>France</t>
    </r>
  </si>
  <si>
    <r>
      <t xml:space="preserve">Grekland / </t>
    </r>
    <r>
      <rPr>
        <i/>
        <sz val="12"/>
        <rFont val="Geneva"/>
        <family val="0"/>
      </rPr>
      <t>Greece</t>
    </r>
  </si>
  <si>
    <r>
      <t xml:space="preserve">Irland / </t>
    </r>
    <r>
      <rPr>
        <i/>
        <sz val="12"/>
        <rFont val="Geneva"/>
        <family val="0"/>
      </rPr>
      <t>Irland</t>
    </r>
  </si>
  <si>
    <r>
      <t xml:space="preserve">Island / </t>
    </r>
    <r>
      <rPr>
        <i/>
        <sz val="12"/>
        <rFont val="Geneva"/>
        <family val="0"/>
      </rPr>
      <t>Iceland</t>
    </r>
  </si>
  <si>
    <r>
      <t xml:space="preserve">Italien / </t>
    </r>
    <r>
      <rPr>
        <i/>
        <sz val="12"/>
        <rFont val="Geneva"/>
        <family val="0"/>
      </rPr>
      <t>Italy</t>
    </r>
  </si>
  <si>
    <r>
      <t xml:space="preserve">Japan / </t>
    </r>
    <r>
      <rPr>
        <i/>
        <sz val="12"/>
        <rFont val="Geneva"/>
        <family val="0"/>
      </rPr>
      <t>Japan</t>
    </r>
  </si>
  <si>
    <r>
      <t xml:space="preserve">Kanada / </t>
    </r>
    <r>
      <rPr>
        <i/>
        <sz val="12"/>
        <rFont val="Geneva"/>
        <family val="0"/>
      </rPr>
      <t>Canada</t>
    </r>
  </si>
  <si>
    <r>
      <t xml:space="preserve">Korea / </t>
    </r>
    <r>
      <rPr>
        <i/>
        <sz val="12"/>
        <rFont val="Geneva"/>
        <family val="0"/>
      </rPr>
      <t>Korea</t>
    </r>
  </si>
  <si>
    <r>
      <t>Luxemburg</t>
    </r>
    <r>
      <rPr>
        <i/>
        <sz val="12"/>
        <rFont val="Geneva"/>
        <family val="0"/>
      </rPr>
      <t xml:space="preserve"> / Luxembourg</t>
    </r>
  </si>
  <si>
    <r>
      <t>Mexiko</t>
    </r>
    <r>
      <rPr>
        <i/>
        <sz val="12"/>
        <rFont val="Geneva"/>
        <family val="0"/>
      </rPr>
      <t xml:space="preserve"> / Mexico</t>
    </r>
  </si>
  <si>
    <r>
      <t>Nederländerna</t>
    </r>
    <r>
      <rPr>
        <i/>
        <sz val="12"/>
        <rFont val="Geneva"/>
        <family val="0"/>
      </rPr>
      <t xml:space="preserve"> / Netherlands</t>
    </r>
  </si>
  <si>
    <r>
      <t xml:space="preserve">Portugal / </t>
    </r>
    <r>
      <rPr>
        <i/>
        <sz val="12"/>
        <rFont val="Geneva"/>
        <family val="0"/>
      </rPr>
      <t>Portugal</t>
    </r>
  </si>
  <si>
    <r>
      <t xml:space="preserve">Spanien / </t>
    </r>
    <r>
      <rPr>
        <i/>
        <sz val="12"/>
        <rFont val="Geneva"/>
        <family val="0"/>
      </rPr>
      <t>Spain</t>
    </r>
  </si>
  <si>
    <r>
      <t xml:space="preserve">Storbritannien / </t>
    </r>
    <r>
      <rPr>
        <i/>
        <sz val="12"/>
        <rFont val="Geneva"/>
        <family val="0"/>
      </rPr>
      <t>Great Britain</t>
    </r>
  </si>
  <si>
    <r>
      <t xml:space="preserve">Tjeckien / </t>
    </r>
    <r>
      <rPr>
        <i/>
        <sz val="12"/>
        <rFont val="Geneva"/>
        <family val="0"/>
      </rPr>
      <t>Czech Republic</t>
    </r>
  </si>
  <si>
    <r>
      <t xml:space="preserve">Turkiet / </t>
    </r>
    <r>
      <rPr>
        <i/>
        <sz val="12"/>
        <rFont val="Geneva"/>
        <family val="0"/>
      </rPr>
      <t>Turkey</t>
    </r>
  </si>
  <si>
    <r>
      <t xml:space="preserve">Tyskland / </t>
    </r>
    <r>
      <rPr>
        <i/>
        <sz val="12"/>
        <rFont val="Geneva"/>
        <family val="0"/>
      </rPr>
      <t>Germany</t>
    </r>
  </si>
  <si>
    <r>
      <t xml:space="preserve">Ungern / </t>
    </r>
    <r>
      <rPr>
        <i/>
        <sz val="12"/>
        <rFont val="Geneva"/>
        <family val="0"/>
      </rPr>
      <t>Hungary</t>
    </r>
  </si>
  <si>
    <r>
      <t xml:space="preserve">USA / </t>
    </r>
    <r>
      <rPr>
        <i/>
        <sz val="12"/>
        <rFont val="Geneva"/>
        <family val="0"/>
      </rPr>
      <t>USA</t>
    </r>
  </si>
  <si>
    <r>
      <t xml:space="preserve">Österrike / </t>
    </r>
    <r>
      <rPr>
        <i/>
        <sz val="12"/>
        <rFont val="Geneva"/>
        <family val="0"/>
      </rPr>
      <t>Austria</t>
    </r>
  </si>
  <si>
    <r>
      <t xml:space="preserve">Totalt OECD / </t>
    </r>
    <r>
      <rPr>
        <b/>
        <i/>
        <sz val="12"/>
        <rFont val="Geneva"/>
        <family val="0"/>
      </rPr>
      <t>Total OECD</t>
    </r>
  </si>
  <si>
    <t>Energisektorns utsläpp</t>
  </si>
  <si>
    <t>Emissions from the energy sector</t>
  </si>
  <si>
    <t xml:space="preserve"> </t>
  </si>
  <si>
    <t xml:space="preserve">Industry </t>
  </si>
  <si>
    <t>Transporter</t>
  </si>
  <si>
    <t>Transport</t>
  </si>
  <si>
    <t>Bostäder, service m m</t>
  </si>
  <si>
    <t>Residential, services etc</t>
  </si>
  <si>
    <t>Electricity and district heating</t>
  </si>
  <si>
    <t>Diffusa utsläpp</t>
  </si>
  <si>
    <t>Fugitive emissions from fuels</t>
  </si>
  <si>
    <t>Sänkor</t>
  </si>
  <si>
    <t>Land-Use Change and Forestry (LUCF)</t>
  </si>
  <si>
    <t>Totalt, exklusive internationell bunkring och sänkor</t>
  </si>
  <si>
    <t>Total, excluding international bunkering and LUCF</t>
  </si>
  <si>
    <t>Internationell bunkring</t>
  </si>
  <si>
    <t>International bunkers</t>
  </si>
  <si>
    <t>1 Inklusive industriellt mottryck</t>
  </si>
  <si>
    <t>1 Including electricity production from industry</t>
  </si>
  <si>
    <t>2 m m= koksverk, oljeraffinaderier och sopförbränning</t>
  </si>
  <si>
    <t>2 etc=cokeovens, refineries and waste incineration</t>
  </si>
  <si>
    <t>3 m m = inklusive lösningsmedels och produktanvändning</t>
  </si>
  <si>
    <t>3 etc=solvent and other products use</t>
  </si>
  <si>
    <t>Anm.  Reviderade uppgifter för samtliga år jämfört med tidigare upplaga</t>
  </si>
  <si>
    <t>Note. Details are revised compared to earlier editions</t>
  </si>
  <si>
    <r>
      <t>Förbränning i industrin</t>
    </r>
    <r>
      <rPr>
        <vertAlign val="superscript"/>
        <sz val="12"/>
        <rFont val="Geneva"/>
        <family val="0"/>
      </rPr>
      <t>1</t>
    </r>
  </si>
  <si>
    <r>
      <t>Förbränning i el-, gas- och värmeverk m m</t>
    </r>
    <r>
      <rPr>
        <vertAlign val="superscript"/>
        <sz val="12"/>
        <rFont val="Geneva"/>
        <family val="0"/>
      </rPr>
      <t>2</t>
    </r>
  </si>
  <si>
    <r>
      <t>Industriprocesser m m</t>
    </r>
    <r>
      <rPr>
        <b/>
        <vertAlign val="superscript"/>
        <sz val="12"/>
        <rFont val="Geneva"/>
        <family val="0"/>
      </rPr>
      <t>3</t>
    </r>
  </si>
  <si>
    <r>
      <t>Industrial processes etc</t>
    </r>
    <r>
      <rPr>
        <b/>
        <i/>
        <vertAlign val="superscript"/>
        <sz val="11"/>
        <rFont val="Geneva"/>
        <family val="0"/>
      </rPr>
      <t>3</t>
    </r>
  </si>
  <si>
    <t>Tillförsel</t>
  </si>
  <si>
    <t>TWh</t>
  </si>
  <si>
    <t>Användning</t>
  </si>
  <si>
    <t>Total slutlig användning, förluster och icke energiändamål</t>
  </si>
  <si>
    <t>Total final use, losses and non-energy purposes</t>
  </si>
  <si>
    <t>Källa: SCB, Energimyndighetens bearbetning.</t>
  </si>
  <si>
    <t>Source: Statistics Sweden, calculations by the Swedish Energy Agency.</t>
  </si>
  <si>
    <r>
      <t xml:space="preserve">Total tillförd energi / </t>
    </r>
    <r>
      <rPr>
        <b/>
        <i/>
        <sz val="11"/>
        <rFont val="Geneva"/>
        <family val="0"/>
      </rPr>
      <t>Total energy supplied</t>
    </r>
  </si>
  <si>
    <r>
      <t xml:space="preserve">Råolja och oljeprodukter </t>
    </r>
    <r>
      <rPr>
        <sz val="11"/>
        <rFont val="Geneva"/>
        <family val="0"/>
      </rPr>
      <t xml:space="preserve">/ </t>
    </r>
    <r>
      <rPr>
        <i/>
        <sz val="11"/>
        <rFont val="Geneva"/>
        <family val="0"/>
      </rPr>
      <t>Crude oil and oil products</t>
    </r>
  </si>
  <si>
    <r>
      <t xml:space="preserve">Naturgas, stadsgas </t>
    </r>
    <r>
      <rPr>
        <sz val="11"/>
        <rFont val="Geneva"/>
        <family val="0"/>
      </rPr>
      <t xml:space="preserve">/ </t>
    </r>
    <r>
      <rPr>
        <i/>
        <sz val="11"/>
        <rFont val="Geneva"/>
        <family val="0"/>
      </rPr>
      <t>Natural gas, gasworks gas</t>
    </r>
  </si>
  <si>
    <r>
      <t xml:space="preserve">Kol och koks </t>
    </r>
    <r>
      <rPr>
        <sz val="11"/>
        <rFont val="Geneva"/>
        <family val="0"/>
      </rPr>
      <t xml:space="preserve">/ </t>
    </r>
    <r>
      <rPr>
        <i/>
        <sz val="11"/>
        <rFont val="Geneva"/>
        <family val="0"/>
      </rPr>
      <t>Coal and coke</t>
    </r>
  </si>
  <si>
    <r>
      <t xml:space="preserve">Biobränslen, torv, avfall m.m. / </t>
    </r>
    <r>
      <rPr>
        <i/>
        <sz val="11"/>
        <rFont val="Geneva"/>
        <family val="0"/>
      </rPr>
      <t>Biofuels, peat, waste, etc</t>
    </r>
  </si>
  <si>
    <r>
      <t xml:space="preserve">Värmepump </t>
    </r>
    <r>
      <rPr>
        <vertAlign val="superscript"/>
        <sz val="12"/>
        <rFont val="Geneva"/>
        <family val="0"/>
      </rPr>
      <t>2</t>
    </r>
    <r>
      <rPr>
        <sz val="12"/>
        <rFont val="Geneva"/>
        <family val="0"/>
      </rPr>
      <t xml:space="preserve"> /</t>
    </r>
    <r>
      <rPr>
        <i/>
        <sz val="11"/>
        <rFont val="Geneva"/>
        <family val="0"/>
      </rPr>
      <t xml:space="preserve"> Heat pumps </t>
    </r>
    <r>
      <rPr>
        <i/>
        <vertAlign val="superscript"/>
        <sz val="11"/>
        <rFont val="Geneva"/>
        <family val="0"/>
      </rPr>
      <t>2</t>
    </r>
  </si>
  <si>
    <r>
      <t>Vattenkraft /</t>
    </r>
    <r>
      <rPr>
        <i/>
        <sz val="12"/>
        <rFont val="Geneva"/>
        <family val="0"/>
      </rPr>
      <t xml:space="preserve"> </t>
    </r>
    <r>
      <rPr>
        <i/>
        <sz val="11"/>
        <rFont val="Geneva"/>
        <family val="0"/>
      </rPr>
      <t>Hydro power</t>
    </r>
  </si>
  <si>
    <r>
      <t xml:space="preserve">Kärnkraft </t>
    </r>
    <r>
      <rPr>
        <vertAlign val="superscript"/>
        <sz val="12"/>
        <rFont val="Geneva"/>
        <family val="0"/>
      </rPr>
      <t xml:space="preserve">3 </t>
    </r>
    <r>
      <rPr>
        <sz val="12"/>
        <rFont val="Geneva"/>
        <family val="0"/>
      </rPr>
      <t xml:space="preserve">/ </t>
    </r>
    <r>
      <rPr>
        <i/>
        <sz val="11"/>
        <rFont val="Geneva"/>
        <family val="0"/>
      </rPr>
      <t xml:space="preserve">Nuclear </t>
    </r>
    <r>
      <rPr>
        <i/>
        <vertAlign val="superscript"/>
        <sz val="11"/>
        <rFont val="Geneva"/>
        <family val="0"/>
      </rPr>
      <t>3</t>
    </r>
  </si>
  <si>
    <r>
      <t xml:space="preserve">Vindkraft / </t>
    </r>
    <r>
      <rPr>
        <sz val="11"/>
        <rFont val="Geneva"/>
        <family val="0"/>
      </rPr>
      <t>Wind Power</t>
    </r>
  </si>
  <si>
    <r>
      <t xml:space="preserve">Import-export el </t>
    </r>
    <r>
      <rPr>
        <vertAlign val="superscript"/>
        <sz val="12"/>
        <rFont val="Geneva"/>
        <family val="0"/>
      </rPr>
      <t>4</t>
    </r>
    <r>
      <rPr>
        <sz val="12"/>
        <rFont val="Geneva"/>
        <family val="0"/>
      </rPr>
      <t xml:space="preserve"> / </t>
    </r>
    <r>
      <rPr>
        <i/>
        <sz val="11"/>
        <rFont val="Geneva"/>
        <family val="0"/>
      </rPr>
      <t xml:space="preserve">Import-export electricity </t>
    </r>
    <r>
      <rPr>
        <i/>
        <vertAlign val="superscript"/>
        <sz val="11"/>
        <rFont val="Geneva"/>
        <family val="0"/>
      </rPr>
      <t>4</t>
    </r>
  </si>
  <si>
    <r>
      <t xml:space="preserve">Totalt / </t>
    </r>
    <r>
      <rPr>
        <b/>
        <i/>
        <sz val="11"/>
        <rFont val="Geneva"/>
        <family val="0"/>
      </rPr>
      <t>Total</t>
    </r>
  </si>
  <si>
    <r>
      <t xml:space="preserve">Förluster och användning för icke energi ändamål / </t>
    </r>
    <r>
      <rPr>
        <b/>
        <i/>
        <sz val="11"/>
        <rFont val="Geneva"/>
        <family val="0"/>
      </rPr>
      <t>Losses and use for non-energy purposes</t>
    </r>
  </si>
  <si>
    <r>
      <t xml:space="preserve">Utrikes sjöfart och icke energi ändamål/ </t>
    </r>
    <r>
      <rPr>
        <i/>
        <sz val="11"/>
        <rFont val="Geneva"/>
        <family val="0"/>
      </rPr>
      <t>International marine bunkers and use for non-energy purposes</t>
    </r>
  </si>
  <si>
    <r>
      <t xml:space="preserve">Omvandlings- och distributionsförluster / </t>
    </r>
    <r>
      <rPr>
        <i/>
        <sz val="11"/>
        <rFont val="Geneva"/>
        <family val="0"/>
      </rPr>
      <t>Conversion and distribution losses</t>
    </r>
  </si>
  <si>
    <r>
      <t xml:space="preserve">Omvandlingsförluster i kärnkraft / </t>
    </r>
    <r>
      <rPr>
        <i/>
        <sz val="11"/>
        <rFont val="Geneva"/>
        <family val="0"/>
      </rPr>
      <t>Conversion losses in nuclear power</t>
    </r>
  </si>
  <si>
    <r>
      <t>Total slutlig användning uppdelat på energibärare /</t>
    </r>
    <r>
      <rPr>
        <b/>
        <i/>
        <sz val="12"/>
        <rFont val="Geneva"/>
        <family val="0"/>
      </rPr>
      <t xml:space="preserve"> </t>
    </r>
    <r>
      <rPr>
        <b/>
        <i/>
        <sz val="11"/>
        <rFont val="Geneva"/>
        <family val="0"/>
      </rPr>
      <t>Total final use per energy carrier</t>
    </r>
  </si>
  <si>
    <r>
      <t xml:space="preserve">Oljeprodukter / </t>
    </r>
    <r>
      <rPr>
        <i/>
        <sz val="11"/>
        <rFont val="Geneva"/>
        <family val="0"/>
      </rPr>
      <t>Oil products</t>
    </r>
  </si>
  <si>
    <r>
      <t xml:space="preserve">Naturgas, stadsgas / </t>
    </r>
    <r>
      <rPr>
        <i/>
        <sz val="11"/>
        <rFont val="Geneva"/>
        <family val="0"/>
      </rPr>
      <t>Natural gas, gasworks gas</t>
    </r>
  </si>
  <si>
    <r>
      <t xml:space="preserve">Kol, koks / </t>
    </r>
    <r>
      <rPr>
        <i/>
        <sz val="11"/>
        <rFont val="Geneva"/>
        <family val="0"/>
      </rPr>
      <t>Coal, coke</t>
    </r>
  </si>
  <si>
    <r>
      <t xml:space="preserve">Biobränsle, torv, avfall m.m. / </t>
    </r>
    <r>
      <rPr>
        <i/>
        <sz val="11"/>
        <rFont val="Geneva"/>
        <family val="0"/>
      </rPr>
      <t>Biofuels, peat, waste etc</t>
    </r>
  </si>
  <si>
    <r>
      <t xml:space="preserve">El / </t>
    </r>
    <r>
      <rPr>
        <i/>
        <sz val="11"/>
        <rFont val="Geneva"/>
        <family val="0"/>
      </rPr>
      <t>Electricity</t>
    </r>
  </si>
  <si>
    <r>
      <t xml:space="preserve">Fjärrvärme / </t>
    </r>
    <r>
      <rPr>
        <i/>
        <sz val="11"/>
        <rFont val="Geneva"/>
        <family val="0"/>
      </rPr>
      <t>District Heating</t>
    </r>
  </si>
  <si>
    <r>
      <t>Total slutlig användning uppdelat på sektorer /</t>
    </r>
    <r>
      <rPr>
        <b/>
        <i/>
        <sz val="11"/>
        <rFont val="Geneva"/>
        <family val="0"/>
      </rPr>
      <t xml:space="preserve"> Total final use per sector</t>
    </r>
  </si>
  <si>
    <r>
      <t>Industri /</t>
    </r>
    <r>
      <rPr>
        <b/>
        <i/>
        <sz val="11"/>
        <rFont val="Geneva"/>
        <family val="0"/>
      </rPr>
      <t xml:space="preserve"> Industry</t>
    </r>
  </si>
  <si>
    <r>
      <t>Fjärrvärme /</t>
    </r>
    <r>
      <rPr>
        <i/>
        <sz val="12"/>
        <rFont val="Geneva"/>
        <family val="0"/>
      </rPr>
      <t xml:space="preserve"> </t>
    </r>
    <r>
      <rPr>
        <i/>
        <sz val="11"/>
        <rFont val="Geneva"/>
        <family val="0"/>
      </rPr>
      <t>District heating</t>
    </r>
  </si>
  <si>
    <r>
      <t>Oljor /</t>
    </r>
    <r>
      <rPr>
        <i/>
        <sz val="12"/>
        <rFont val="Geneva"/>
        <family val="0"/>
      </rPr>
      <t xml:space="preserve"> </t>
    </r>
    <r>
      <rPr>
        <i/>
        <sz val="11"/>
        <rFont val="Geneva"/>
        <family val="0"/>
      </rPr>
      <t>Oil products</t>
    </r>
  </si>
  <si>
    <r>
      <t>Naturgas, stadsgas /</t>
    </r>
    <r>
      <rPr>
        <i/>
        <sz val="12"/>
        <rFont val="Geneva"/>
        <family val="0"/>
      </rPr>
      <t xml:space="preserve"> </t>
    </r>
    <r>
      <rPr>
        <i/>
        <sz val="11"/>
        <rFont val="Geneva"/>
        <family val="0"/>
      </rPr>
      <t>Natural gas, gasworks gas</t>
    </r>
  </si>
  <si>
    <r>
      <t>Kol, koks /</t>
    </r>
    <r>
      <rPr>
        <i/>
        <sz val="12"/>
        <rFont val="Geneva"/>
        <family val="0"/>
      </rPr>
      <t xml:space="preserve"> </t>
    </r>
    <r>
      <rPr>
        <i/>
        <sz val="11"/>
        <rFont val="Geneva"/>
        <family val="0"/>
      </rPr>
      <t>Coal, coke</t>
    </r>
  </si>
  <si>
    <r>
      <t>Biobränslen, torv, m.m. /</t>
    </r>
    <r>
      <rPr>
        <i/>
        <sz val="12"/>
        <rFont val="Geneva"/>
        <family val="0"/>
      </rPr>
      <t xml:space="preserve"> </t>
    </r>
    <r>
      <rPr>
        <i/>
        <sz val="11"/>
        <rFont val="Geneva"/>
        <family val="0"/>
      </rPr>
      <t>Biofuels, peat, etc.</t>
    </r>
  </si>
  <si>
    <r>
      <t xml:space="preserve">Transporter / </t>
    </r>
    <r>
      <rPr>
        <b/>
        <i/>
        <sz val="12"/>
        <rFont val="Geneva"/>
        <family val="0"/>
      </rPr>
      <t>Transport</t>
    </r>
  </si>
  <si>
    <r>
      <t>El /</t>
    </r>
    <r>
      <rPr>
        <i/>
        <sz val="12"/>
        <rFont val="Geneva"/>
        <family val="0"/>
      </rPr>
      <t xml:space="preserve"> </t>
    </r>
    <r>
      <rPr>
        <i/>
        <sz val="11"/>
        <rFont val="Geneva"/>
        <family val="0"/>
      </rPr>
      <t>Electricity</t>
    </r>
  </si>
  <si>
    <r>
      <t>Oljor /</t>
    </r>
    <r>
      <rPr>
        <i/>
        <sz val="12"/>
        <rFont val="Geneva"/>
        <family val="0"/>
      </rPr>
      <t xml:space="preserve"> </t>
    </r>
    <r>
      <rPr>
        <i/>
        <sz val="11"/>
        <rFont val="Geneva"/>
        <family val="0"/>
      </rPr>
      <t xml:space="preserve">Oil products </t>
    </r>
  </si>
  <si>
    <r>
      <t>Naturgas /</t>
    </r>
    <r>
      <rPr>
        <i/>
        <sz val="12"/>
        <rFont val="Geneva"/>
        <family val="0"/>
      </rPr>
      <t xml:space="preserve"> </t>
    </r>
    <r>
      <rPr>
        <i/>
        <sz val="11"/>
        <rFont val="Geneva"/>
        <family val="0"/>
      </rPr>
      <t>Natural gas</t>
    </r>
  </si>
  <si>
    <r>
      <t xml:space="preserve">Bostäder, service m.m. / </t>
    </r>
    <r>
      <rPr>
        <b/>
        <i/>
        <sz val="11"/>
        <rFont val="Geneva"/>
        <family val="0"/>
      </rPr>
      <t>Residential, services, etc.</t>
    </r>
  </si>
  <si>
    <t>Anm: Beräkningarna av andel förnybar energi görs utifrån Europeiska kommissionens definition.</t>
  </si>
  <si>
    <t>Table for figure 11: Total share of renewables, 1990-2008, per cent</t>
  </si>
  <si>
    <t>Tabell till figur 11: Sveriges totala andel förnybart, 1990-2008, procent</t>
  </si>
  <si>
    <t>Andel förnybar energianvändning</t>
  </si>
  <si>
    <t>Share of renewables</t>
  </si>
  <si>
    <t>Note: Calculations of renewable energy proportions are made on the basis set by the European Commission</t>
  </si>
  <si>
    <t>Tabell till figur 12: Elanvändning inom sektorn bostäder och service m.m., 1970–2008, TWh, normalårskorrigerad</t>
  </si>
  <si>
    <t>Table for figure 12: Use of electricity in the residential and service sectors etc, 1970–2008, TWh, temperature corrected</t>
  </si>
  <si>
    <t>Tabell till figur 10: Sveriges totala energitillförsel 1970-2008, TWh</t>
  </si>
  <si>
    <t>Table for figure 10: Total energy supply in Sweden, 1970-2008, TWh</t>
  </si>
  <si>
    <t>Tabell till figur 9: Sveriges totala energianvändning 1970-2008, energiomvandlingssektorns förluster är fördelade på slutanvändarna, TWh</t>
  </si>
  <si>
    <t>Table for figur 9: Total energy use in Sweden 1970–2008, losses in the transformation sector are distributed into industry, residential - services and transport respectively, TWh</t>
  </si>
  <si>
    <t>Tabell till figur 8: Sveriges totala energianvändning 1970–2008, TWh</t>
  </si>
  <si>
    <t>Table for figure 8: Total energy use in Sweden 1970–2008, TWh</t>
  </si>
  <si>
    <r>
      <t xml:space="preserve">Biodrivmedel / </t>
    </r>
    <r>
      <rPr>
        <i/>
        <sz val="12"/>
        <rFont val="Geneva"/>
        <family val="0"/>
      </rPr>
      <t>Renewable</t>
    </r>
  </si>
  <si>
    <t>Tabell till figur 2: Utsläpp av koldioxid (CO2) i Sverige 1980 samt 1990-2007, 1000 ton</t>
  </si>
  <si>
    <t>Table for figure 2: Emission of carbon dioxide (CO2) in Sweden 1980 and 1990–2007, 1000 tonnes</t>
  </si>
  <si>
    <t>Källa 1980: SCB, Statistiska meddelanden Na 18. Källa 1990-2007: Sveriges rapportering till FN:s Klimatkonvention, Sveriges National Inventory Report år 2009</t>
  </si>
  <si>
    <t>Source: 1980: Statistics Sweden, SCB. Source 1990-2007: Sweden's National GHG Inventory to UNFCCC year 2009</t>
  </si>
  <si>
    <t>Tabell till figur 1 och  60: Koldioxidutsläpp totalt, per invånare samt per BNP år 2006 i EU samt i OECD-länderna</t>
  </si>
  <si>
    <t>Förändring av utsläpp2006/1990 (%)</t>
  </si>
  <si>
    <t>Emission changes 2006/1990 (%)</t>
  </si>
  <si>
    <t>Table for figure 1 and 60: Emissions of carbon dioxide in total, per capita and per GDP in EU and OECD countries, 2006</t>
  </si>
  <si>
    <t>Tabell till figur 13: Slutlig energianvändning inom sektorn bostäder och service m.m., 1970–2008, TWh</t>
  </si>
  <si>
    <t>Table for figure 13: Final energy use within the residential and service sectors etc, 1970–2008, TWh</t>
  </si>
  <si>
    <t>KÄLLA: SCB OCH ENERGIMYNDIGHETEN, EN 20 SM</t>
  </si>
  <si>
    <t>SOURCE: STATISTICS SWEDEN AND SWEDISH ENERGY AGENCY, EN 20 SM</t>
  </si>
  <si>
    <t>KÄLLA: SCB OCH ENERGIMYNDIGHETEN, EN 20 SM OCH EN 31</t>
  </si>
  <si>
    <t>SOURCE: STATISTICS SWEDEN AND SWEDISH ENERGY AGENCY, EN 20 SM AND EN 31 SM</t>
  </si>
  <si>
    <t>Tabell till figur 14: Slutlig energianvändning inom industrisektorn 1970–2008, TWh</t>
  </si>
  <si>
    <t>Table for figure 14: Final energy use in industry, 1970–2008, TWh</t>
  </si>
  <si>
    <t>Tabell till figur 15: Industrins energianvändning per bransh 1990–2008, TWh</t>
  </si>
  <si>
    <t>Table for figure 15: Energy use in industry per sector 1990-2008 TWh</t>
  </si>
  <si>
    <t>Tabell till figur 11: Sveriges totala andel förnybart, 1990-2008</t>
  </si>
  <si>
    <t>Tabell till figur 16: Industrins elanvändning per bransch 1970–2008, TWh</t>
  </si>
  <si>
    <t xml:space="preserve"> Table for figure 16: Use of electricity in industry 1970-2008 TWh</t>
  </si>
  <si>
    <t>Tabell till figur 17: Industrins specifika oljeanvändning 1970–2008, kWh per krona förädlingsvärde, 2000 års priser</t>
  </si>
  <si>
    <t>Tabell till figur 18: Industrins specifika elanvändning 1970–2008, kWh per krona förädlingsvärde, 2000 års priser</t>
  </si>
  <si>
    <t>Table for figure 18: Specific electricity use in industry 1970–2008, kWh per SEK of value added, 2000 price levels</t>
  </si>
  <si>
    <r>
      <t>Olja /</t>
    </r>
    <r>
      <rPr>
        <i/>
        <sz val="12"/>
        <rFont val="Geneva"/>
        <family val="0"/>
      </rPr>
      <t xml:space="preserve"> </t>
    </r>
    <r>
      <rPr>
        <i/>
        <sz val="11"/>
        <rFont val="Geneva"/>
        <family val="0"/>
      </rPr>
      <t>Oil</t>
    </r>
  </si>
  <si>
    <r>
      <t>Biobränslen /</t>
    </r>
    <r>
      <rPr>
        <i/>
        <sz val="12"/>
        <rFont val="Geneva"/>
        <family val="0"/>
      </rPr>
      <t xml:space="preserve"> </t>
    </r>
    <r>
      <rPr>
        <i/>
        <sz val="11"/>
        <rFont val="Geneva"/>
        <family val="0"/>
      </rPr>
      <t>Biofuels</t>
    </r>
  </si>
  <si>
    <r>
      <t xml:space="preserve">Total slutlig användning i sektorer / </t>
    </r>
    <r>
      <rPr>
        <b/>
        <i/>
        <sz val="11"/>
        <rFont val="Geneva"/>
        <family val="0"/>
      </rPr>
      <t>Total final</t>
    </r>
    <r>
      <rPr>
        <b/>
        <sz val="11"/>
        <rFont val="Geneva"/>
        <family val="0"/>
      </rPr>
      <t xml:space="preserve"> </t>
    </r>
    <r>
      <rPr>
        <b/>
        <i/>
        <sz val="11"/>
        <rFont val="Geneva"/>
        <family val="0"/>
      </rPr>
      <t>use in sectors</t>
    </r>
  </si>
  <si>
    <r>
      <t>1</t>
    </r>
    <r>
      <rPr>
        <sz val="10"/>
        <rFont val="Times"/>
        <family val="0"/>
      </rPr>
      <t xml:space="preserve"> Preliminär statistik. På grund av avrundning i delsummorna kan en skillnad i totalsummorna uppstå.</t>
    </r>
  </si>
  <si>
    <r>
      <t>2</t>
    </r>
    <r>
      <rPr>
        <sz val="10"/>
        <rFont val="Times"/>
        <family val="0"/>
      </rPr>
      <t xml:space="preserve"> Värmepumpar avser stora värmepumpar i energisektorn. </t>
    </r>
  </si>
  <si>
    <r>
      <t>3</t>
    </r>
    <r>
      <rPr>
        <sz val="10"/>
        <rFont val="Times"/>
        <family val="0"/>
      </rPr>
      <t xml:space="preserve"> Kärnkraft redovisas brutto, dvs. som tillförd kärnbränsleenergi enl. FN/ECE:s riktlinjer.</t>
    </r>
  </si>
  <si>
    <r>
      <t xml:space="preserve">4 </t>
    </r>
    <r>
      <rPr>
        <sz val="10"/>
        <rFont val="Times"/>
        <family val="0"/>
      </rPr>
      <t>Nettoimport av el räknas som tillförsel.</t>
    </r>
  </si>
  <si>
    <r>
      <t>1</t>
    </r>
    <r>
      <rPr>
        <sz val="10"/>
        <rFont val="Times"/>
        <family val="0"/>
      </rPr>
      <t xml:space="preserve"> Preliminary figures. Due to rounding up or down of these figures, total figures may not always agree exactly with the sums of the individual items.</t>
    </r>
  </si>
  <si>
    <r>
      <t>2</t>
    </r>
    <r>
      <rPr>
        <sz val="10"/>
        <rFont val="Times"/>
        <family val="0"/>
      </rPr>
      <t xml:space="preserve"> Heat pumps refer to large heat pumps for district heating. </t>
    </r>
  </si>
  <si>
    <r>
      <t>3</t>
    </r>
    <r>
      <rPr>
        <sz val="10"/>
        <rFont val="Times"/>
        <family val="0"/>
      </rPr>
      <t xml:space="preserve"> Nuclear power is caclulated gross in accordance with the UN/ECE method.</t>
    </r>
  </si>
  <si>
    <r>
      <t xml:space="preserve">4 </t>
    </r>
    <r>
      <rPr>
        <sz val="10"/>
        <rFont val="Times"/>
        <family val="0"/>
      </rPr>
      <t>Net import of electricity is added to the total energy supply.</t>
    </r>
  </si>
  <si>
    <t>Industri</t>
  </si>
  <si>
    <t>Industry</t>
  </si>
  <si>
    <t>Bostäder och service m.m.</t>
  </si>
  <si>
    <t>Residential, services etc.</t>
  </si>
  <si>
    <t>Omvandlings- och distrubutionsförluster, exkl. kärnkraft</t>
  </si>
  <si>
    <t>Conversion and distribution losses, excl. nuclear power</t>
  </si>
  <si>
    <t>Utrikes sjöfart och anv. för icke energiändamål</t>
  </si>
  <si>
    <t>International marine bunkers</t>
  </si>
  <si>
    <t>and use for non-energy purposes</t>
  </si>
  <si>
    <t>Total användning</t>
  </si>
  <si>
    <t>Total energy use</t>
  </si>
  <si>
    <t>Innehållsförteckning</t>
  </si>
  <si>
    <t>Table for figure 17: Specific use of oil in industry, 1970–2008, kWh per SEK of value added, 2000 price levels</t>
  </si>
  <si>
    <t>Anm. Uppgifter har reviderats jämfört med tidigare upplaga.</t>
  </si>
  <si>
    <t xml:space="preserve">KÄLLA: SCB OCH ENERGIMYNDIGHETEN. </t>
  </si>
  <si>
    <t>Note. Some figures have been revised since the previous edition.</t>
  </si>
  <si>
    <t>SOURCE: STATISTICS SWEDEN AND SWEDISH ENERGY AGENCY.</t>
  </si>
  <si>
    <t>Råolja och oljeprodukter</t>
  </si>
  <si>
    <t>Naturgas, stadsgas</t>
  </si>
  <si>
    <t>Kol och koks</t>
  </si>
  <si>
    <t>Vindkraft</t>
  </si>
  <si>
    <t xml:space="preserve">Utrikes sjöfart och anv. för </t>
  </si>
  <si>
    <t>icke energiändamål</t>
  </si>
  <si>
    <t>Crude oil and oil products</t>
  </si>
  <si>
    <t>Natural gas, gasworks gas</t>
  </si>
  <si>
    <t>Coal and coke</t>
  </si>
  <si>
    <t>Biofuels, peat</t>
  </si>
  <si>
    <t>Värmepumpar i fjärrvärmeverk</t>
  </si>
  <si>
    <t>-</t>
  </si>
  <si>
    <t xml:space="preserve">Heat pumps in district heating </t>
  </si>
  <si>
    <t>plants etc</t>
  </si>
  <si>
    <t>Hydro power, gross1</t>
  </si>
  <si>
    <t>Nuclear power2</t>
  </si>
  <si>
    <t>Wind power</t>
  </si>
  <si>
    <t>Elimport minus elexport</t>
  </si>
  <si>
    <t>Electricity import minus export</t>
  </si>
  <si>
    <t>Totalt tillförd energi</t>
  </si>
  <si>
    <t>Total energy supplied</t>
  </si>
  <si>
    <t>1 Inklusive vindkraft t.o.m. 1996</t>
  </si>
  <si>
    <t>2 Enligt den metod som används av FN/ECE för att beräkna tillförseln från kärnkraften.</t>
  </si>
  <si>
    <t>1 Includes wind power up to and including 1996.</t>
  </si>
  <si>
    <t xml:space="preserve">2 In accordance with the UN/ECE method for calculating contribution from nuclear power </t>
  </si>
  <si>
    <t>Biobränslen, torv m.m.</t>
  </si>
  <si>
    <r>
      <t>Vattenkraft, brutto</t>
    </r>
    <r>
      <rPr>
        <vertAlign val="superscript"/>
        <sz val="12"/>
        <rFont val="Geneva"/>
        <family val="0"/>
      </rPr>
      <t>1</t>
    </r>
  </si>
  <si>
    <r>
      <t>Kärnkraft, brutto</t>
    </r>
    <r>
      <rPr>
        <vertAlign val="superscript"/>
        <sz val="12"/>
        <rFont val="Geneva"/>
        <family val="0"/>
      </rPr>
      <t>2</t>
    </r>
  </si>
  <si>
    <t>KÄLLA: SCB OCH ENERGIMYNDIGHETEN</t>
  </si>
  <si>
    <t>Elvärme</t>
  </si>
  <si>
    <t>Electric heating</t>
  </si>
  <si>
    <t>Hushållsel</t>
  </si>
  <si>
    <t>Electricity for household purposes</t>
  </si>
  <si>
    <t>Driftel</t>
  </si>
  <si>
    <t>Electricity for common purposes</t>
  </si>
  <si>
    <t>Totalt TWh</t>
  </si>
  <si>
    <t>Total TWh</t>
  </si>
  <si>
    <t>Anm. Normalårskorrigering enligt Energimyndighetens metod.</t>
  </si>
  <si>
    <t xml:space="preserve">Note. Temperature correction according to the method used by the Swedish Energy Agency </t>
  </si>
  <si>
    <t>Oljeprodukter</t>
  </si>
  <si>
    <t>Oil products</t>
  </si>
  <si>
    <t>El</t>
  </si>
  <si>
    <t>Electricity</t>
  </si>
  <si>
    <t>Fjärrvärme</t>
  </si>
  <si>
    <t>District heating</t>
  </si>
  <si>
    <t>Övriga bränslen</t>
  </si>
  <si>
    <t>Other fuels</t>
  </si>
  <si>
    <t>Total TWh, temperature-corrected</t>
  </si>
  <si>
    <t>Källa: Energimyndighetens bearbetning av EN 20 SM, SCB.</t>
  </si>
  <si>
    <t>Source: Statistics Sweden, EN 20 SM, calculations by the Swedish Energy Agency.</t>
  </si>
  <si>
    <t>Totalt TWh normalårskorrigerat</t>
  </si>
  <si>
    <t>Bio fuels, peat etc.</t>
  </si>
  <si>
    <t>Naturgas och stadsgas</t>
  </si>
  <si>
    <t>Natural gas and towngas</t>
  </si>
  <si>
    <t>Natural gas and gasworks gas</t>
  </si>
  <si>
    <t xml:space="preserve">El </t>
  </si>
  <si>
    <t>Biofuel, peat, etc,</t>
  </si>
  <si>
    <t xml:space="preserve">Totalt </t>
  </si>
  <si>
    <t>Total</t>
  </si>
  <si>
    <t>Produktionsindex 1990=100</t>
  </si>
  <si>
    <t>Production index, 1990=100</t>
  </si>
  <si>
    <t>Källa: Energimyndighetens bearbetning av EN 20 SM och EN 31 SM, SCB.</t>
  </si>
  <si>
    <t>Source: Statistics Sweden, EN 20 SM, EN 31 SM, calculations by the Swedish Energy Agency.</t>
  </si>
  <si>
    <t xml:space="preserve"> Anm: Det bränsle som används för el- och värmeproduktion inom industrin ingår inte i denna siffra utan redovisas i el- och värmestatistiken.</t>
  </si>
  <si>
    <t>Massa- och pappersindustri</t>
  </si>
  <si>
    <t>Pulp and paper industry</t>
  </si>
  <si>
    <t>Järn- och stålverk</t>
  </si>
  <si>
    <t>Iron- and steelworks</t>
  </si>
  <si>
    <t>Kemisk industri</t>
  </si>
  <si>
    <t>Chemical industry</t>
  </si>
  <si>
    <t>Verkstadsindustri</t>
  </si>
  <si>
    <t>Mechanical engineering</t>
  </si>
  <si>
    <t>industry</t>
  </si>
  <si>
    <t xml:space="preserve">Industrin totalt </t>
  </si>
  <si>
    <t>Industry total</t>
  </si>
  <si>
    <t xml:space="preserve">which means that figures from 1993 and later cannot be strictly compared with those from earlier years. </t>
  </si>
  <si>
    <t>Exklusive elpannor</t>
  </si>
  <si>
    <t>Excluding electric boilers</t>
  </si>
  <si>
    <t xml:space="preserve">kan jämföras helt korrekt med tidigare siffror. </t>
  </si>
  <si>
    <t>Source: Statistics Sweden, calculations by the Swedish Energy Agency</t>
  </si>
  <si>
    <t>Anm. Från och med 1993 har näringslivsindelningen ändrats varför siffror från och med 1993 ej</t>
  </si>
  <si>
    <t>Note. With effect from 1993, has industry classification in different branches changed</t>
  </si>
  <si>
    <t>Källa: Energimyndighetens bearbetning av EN 20 SM och En 31 SM, SCB</t>
  </si>
  <si>
    <t>Övriga bransher</t>
  </si>
  <si>
    <t>Övriga branscher</t>
  </si>
  <si>
    <t>Anm. Från och med 1993 har näringslivsindelningen ändrats varför siffror från och med 1993 ej kan jämföras helt korrekt med tidigare siffror.</t>
  </si>
  <si>
    <t xml:space="preserve">Note. With effect from 1993, has industry classification in different branches changed which means that figures from 1993 and later cannot be strictly compared with those from earlier years. </t>
  </si>
  <si>
    <t xml:space="preserve">Anm. Från och med 1993 har näringslivsindelningen ändrats varför siffror från och med 1993 ej kan jämföras helt korrekt med tidigare siffror. </t>
  </si>
  <si>
    <t>Bensin</t>
  </si>
  <si>
    <t>Petrol</t>
  </si>
  <si>
    <t>Diesel/Eo1</t>
  </si>
  <si>
    <t>Diesel/gas oil</t>
  </si>
  <si>
    <t>Bunkerolja</t>
  </si>
  <si>
    <t>Bunkers oils</t>
  </si>
  <si>
    <t>Eo 2–5</t>
  </si>
  <si>
    <t>Medium/heavy fuel oils</t>
  </si>
  <si>
    <t>Flygbränsle m.m.</t>
  </si>
  <si>
    <t>Aviation fuels etc</t>
  </si>
  <si>
    <t>Naturgas inkl gasol</t>
  </si>
  <si>
    <t>Natural gas, including LPG</t>
  </si>
  <si>
    <t>Renewable motor fuels</t>
  </si>
  <si>
    <t xml:space="preserve">Källa: Energimyndighetens bearbetning av EN 20 SM och EN 11 SM, SCB. </t>
  </si>
  <si>
    <t>Source: Statistics Sweden, EN 20 SM and EN 11 SM, calculations by the Swedish Energy Agency.</t>
  </si>
  <si>
    <t>Etanol</t>
  </si>
  <si>
    <t xml:space="preserve">Källa: SCB och Svenska Gasföreningen. </t>
  </si>
  <si>
    <t>Source: Statistics Sweden and the Swedish Gas Association</t>
  </si>
  <si>
    <t>Biogas</t>
  </si>
  <si>
    <t>FAME</t>
  </si>
  <si>
    <t>Ethanol</t>
  </si>
  <si>
    <t>Fjärrvärme, raffinaderier</t>
  </si>
  <si>
    <t>District heating, refineries</t>
  </si>
  <si>
    <t>Distributionsförluster</t>
  </si>
  <si>
    <t>Distribution losses</t>
  </si>
  <si>
    <t>Total anv netto</t>
  </si>
  <si>
    <t>Total net use</t>
  </si>
  <si>
    <t>Antal verk (st)</t>
  </si>
  <si>
    <t>No, of wind power plants</t>
  </si>
  <si>
    <t>Installerad effekt (MW)</t>
  </si>
  <si>
    <t>Installed capacity (MW)</t>
  </si>
  <si>
    <t>Elproduktion (GWh)</t>
  </si>
  <si>
    <t>Energy production (GWh)</t>
  </si>
  <si>
    <t>Wind power (from 1997)</t>
  </si>
  <si>
    <t>Kärnkraft</t>
  </si>
  <si>
    <t>Nuclear power</t>
  </si>
  <si>
    <t>Kraftvärme i industrin</t>
  </si>
  <si>
    <t>Industrial back-pressure power</t>
  </si>
  <si>
    <t>Kraftvärme</t>
  </si>
  <si>
    <t>Combined heat and power</t>
  </si>
  <si>
    <t>Kondenskraft</t>
  </si>
  <si>
    <t>Cold condensing power</t>
  </si>
  <si>
    <t>Gasturbiner</t>
  </si>
  <si>
    <t>Gas turbines</t>
  </si>
  <si>
    <t>Total nettoproduktion</t>
  </si>
  <si>
    <t>Total net production</t>
  </si>
  <si>
    <t>Import minus export</t>
  </si>
  <si>
    <t>Olja</t>
  </si>
  <si>
    <t>Oil</t>
  </si>
  <si>
    <t>Gasol</t>
  </si>
  <si>
    <t>LPG</t>
  </si>
  <si>
    <t>Naturgas</t>
  </si>
  <si>
    <t>Natural gas</t>
  </si>
  <si>
    <t>Biobränslen</t>
  </si>
  <si>
    <t>Biofuels</t>
  </si>
  <si>
    <t>Kol inkl koks- och masugnsgas</t>
  </si>
  <si>
    <t>Coal, coke-oven gas, blast-furnace gas</t>
  </si>
  <si>
    <t>Totalt</t>
  </si>
  <si>
    <t>Danmark</t>
  </si>
  <si>
    <t>Finland</t>
  </si>
  <si>
    <t>Norge</t>
  </si>
  <si>
    <t>Tyskland</t>
  </si>
  <si>
    <t>Island</t>
  </si>
  <si>
    <t xml:space="preserve">Kanada </t>
  </si>
  <si>
    <t>Sverige</t>
  </si>
  <si>
    <t>USA</t>
  </si>
  <si>
    <t>Japan</t>
  </si>
  <si>
    <t>Belgien</t>
  </si>
  <si>
    <t>Schweiz</t>
  </si>
  <si>
    <t>Frankrike</t>
  </si>
  <si>
    <t>Nederländerna</t>
  </si>
  <si>
    <t>Storbritannien</t>
  </si>
  <si>
    <t>Spanien</t>
  </si>
  <si>
    <t>Italien</t>
  </si>
  <si>
    <t>OECD totalt</t>
  </si>
  <si>
    <t>Norway</t>
  </si>
  <si>
    <t>Tabell till figur 7: Energitillförsel och energianvändning i Sverige år 2008, TWh</t>
  </si>
  <si>
    <t>Table for figure 7: Supply and use of energy in Sweden 2008, TWh</t>
  </si>
  <si>
    <t>Iceland</t>
  </si>
  <si>
    <t>Canada</t>
  </si>
  <si>
    <t>Sweden</t>
  </si>
  <si>
    <t>Belgium</t>
  </si>
  <si>
    <t>Switzerland</t>
  </si>
  <si>
    <t>Denmark</t>
  </si>
  <si>
    <t>France</t>
  </si>
  <si>
    <t>Germany</t>
  </si>
  <si>
    <t>Netherlands</t>
  </si>
  <si>
    <t>Spain</t>
  </si>
  <si>
    <t>Italy</t>
  </si>
  <si>
    <t>OECD total</t>
  </si>
  <si>
    <t>Vattenkraft m m</t>
  </si>
  <si>
    <t>Hydro power etc,</t>
  </si>
  <si>
    <t>Biobränsle och avfall</t>
  </si>
  <si>
    <t>Biofuel and waste</t>
  </si>
  <si>
    <t>Total bruttoproduktion</t>
  </si>
  <si>
    <t>Total gross power production</t>
  </si>
  <si>
    <t>Import–Export</t>
  </si>
  <si>
    <t>Total elanvändning</t>
  </si>
  <si>
    <t>Total electricity use</t>
  </si>
  <si>
    <t>Anm. I vattenkraft m m. ingår vindkraft, solel och geotermisk el.</t>
  </si>
  <si>
    <t>Fossilkraft</t>
  </si>
  <si>
    <t>Note. The figures for hydro power etc. include wind power, solar electricity and geothermal electricity.</t>
  </si>
  <si>
    <t>United Kingdom</t>
  </si>
  <si>
    <t>EU-15 totalt</t>
  </si>
  <si>
    <t>EU-15 total</t>
  </si>
  <si>
    <t>Vindkraft (fr.o.m. 1997)</t>
  </si>
  <si>
    <t>1 Vindkraft ingår i serien t.o.m. 1996</t>
  </si>
  <si>
    <t>1 Windpower is included in the series up and until year 1996</t>
  </si>
  <si>
    <t>Source: Swedish Electricity Utilities R&amp;D company, data processed by the Swedish Energy Agency.</t>
  </si>
  <si>
    <t>Fossil-fuelled power</t>
  </si>
  <si>
    <t>Källa: Elforsk och Energimyndighetens årliga rapport om Elcertifikatsystemet</t>
  </si>
  <si>
    <t>Polen</t>
  </si>
  <si>
    <t>Poland</t>
  </si>
  <si>
    <r>
      <t xml:space="preserve">Vattenkraft och vindkraft </t>
    </r>
    <r>
      <rPr>
        <vertAlign val="superscript"/>
        <sz val="12"/>
        <rFont val="Geneva"/>
        <family val="0"/>
      </rPr>
      <t>1</t>
    </r>
  </si>
  <si>
    <r>
      <t>Hydro power and wind power</t>
    </r>
    <r>
      <rPr>
        <i/>
        <vertAlign val="superscript"/>
        <sz val="11"/>
        <rFont val="Geneva"/>
        <family val="0"/>
      </rPr>
      <t xml:space="preserve"> 1</t>
    </r>
  </si>
  <si>
    <t>Residential, service etc</t>
  </si>
  <si>
    <t>Slutlig användning</t>
  </si>
  <si>
    <t>Final use</t>
  </si>
  <si>
    <t>Förluster</t>
  </si>
  <si>
    <t>Losses</t>
  </si>
  <si>
    <t xml:space="preserve">Total användning </t>
  </si>
  <si>
    <t>Energikol inkl hyttgas</t>
  </si>
  <si>
    <t>Elpannor</t>
  </si>
  <si>
    <t>Electric boilers</t>
  </si>
  <si>
    <t>Värmepumpar</t>
  </si>
  <si>
    <t>Heat pumps</t>
  </si>
  <si>
    <t>Spillvärme m m</t>
  </si>
  <si>
    <t>Waste heat</t>
  </si>
  <si>
    <t>Total tillförsel</t>
  </si>
  <si>
    <t>Göteborg (Göteborg Energi AB)</t>
  </si>
  <si>
    <t>Helsingborg (Öresundskraft AB)</t>
  </si>
  <si>
    <t>Linköping (Tekniska Verken i Linköping AB)</t>
  </si>
  <si>
    <t>Lund (Lunds Energi AB)</t>
  </si>
  <si>
    <t>Solna/Sundbyberg (Norrenergi AB)</t>
  </si>
  <si>
    <t>Västerås (Mälarenergi AB)</t>
  </si>
  <si>
    <t>Number of subscribers</t>
  </si>
  <si>
    <t>Källa: Svensk Fjärrvärme</t>
  </si>
  <si>
    <t>Source: Swedish District Heating Association</t>
  </si>
  <si>
    <t>Stockholm/Nacka (Fortum Värme AB)</t>
  </si>
  <si>
    <t>Antal kunder</t>
  </si>
  <si>
    <t>i.u.</t>
  </si>
  <si>
    <t>no data</t>
  </si>
  <si>
    <t>Uppsala (Vattenfall Värme)</t>
  </si>
  <si>
    <t>Coal, including coke oven gas, b-f gas</t>
  </si>
  <si>
    <t>Biobränslen, avfall, torv m m</t>
  </si>
  <si>
    <t>Biofuels, waste, peat etc,</t>
  </si>
  <si>
    <t>Huddinge/Botkyrka/Salem (Södertörns Fjärrvärmeaktiebolag)</t>
  </si>
  <si>
    <t>Tätort (Leverantör), supplier</t>
  </si>
  <si>
    <t>Övriga</t>
  </si>
  <si>
    <t>Eldningsolja 2-5</t>
  </si>
  <si>
    <t>Medium-heavy fuel oils</t>
  </si>
  <si>
    <t>Eldningsolja 1</t>
  </si>
  <si>
    <t>Gas oil</t>
  </si>
  <si>
    <t>Dieselolja</t>
  </si>
  <si>
    <t>Diesel oil</t>
  </si>
  <si>
    <t>Flygbränsle</t>
  </si>
  <si>
    <t>Aviation fuels</t>
  </si>
  <si>
    <t>Källa: Energimyndighetens bearbetning av EN 20 SM. SCB.</t>
  </si>
  <si>
    <t>Source: Statistics Sweden, EN 20 SM. Calculations by the Swedish Energy Agency</t>
  </si>
  <si>
    <t>Nominal price</t>
  </si>
  <si>
    <t>Real price</t>
  </si>
  <si>
    <t>Anm. (1970-1975) avser Dubaiolja och (1976-) avser Brentolja. Basår är 1990.</t>
  </si>
  <si>
    <t>Note: (1970-1975) refers to Dubai oil and (1976-) refers to Brent oil. Base year is 1990.</t>
  </si>
  <si>
    <t>Import av råolja</t>
  </si>
  <si>
    <t>Import of crude oil</t>
  </si>
  <si>
    <t>från</t>
  </si>
  <si>
    <t>Saudiarabien</t>
  </si>
  <si>
    <t>from</t>
  </si>
  <si>
    <t>Saudi Arabia</t>
  </si>
  <si>
    <t>Övriga Mellanöstern</t>
  </si>
  <si>
    <t>Other Middle East countries</t>
  </si>
  <si>
    <t>Övriga OPEC-länder</t>
  </si>
  <si>
    <t>Other OPEC countries</t>
  </si>
  <si>
    <t>Nordsjön</t>
  </si>
  <si>
    <t>North Sea</t>
  </si>
  <si>
    <t>Övriga länder</t>
  </si>
  <si>
    <t>Other countries</t>
  </si>
  <si>
    <t>Tabell till figur 34: Användning av oljeprodukter i Sverige, inklusive utrikes sjöfart, 1970-2008, miljoner m3</t>
  </si>
  <si>
    <t>Table for figure 34: Use of oil products in Sweden, including international bunkers, 1970-2008, million m3</t>
  </si>
  <si>
    <t>Tabell till figur 35 och 36: Den svenska nettoimporten av råolja och oljeprodukter i miljoner ton fördelade på ursprungsländer 1972–2008</t>
  </si>
  <si>
    <t>Table for figure 35 and 36: Swedish net import of crude oil and petroleum products, by country of origin (million tonnes) 1972–2008</t>
  </si>
  <si>
    <t>Tabell till figur 37: Löpande nominella och reala priser på lätt råolja, 1970–2008, dollar per fat</t>
  </si>
  <si>
    <t>Table for figure 37: Current nominal and real prices of light crude oil, 1970–2008, dollars per barrel</t>
  </si>
  <si>
    <t>Tabell till figur 38: Användning av energikol i Sverige 1985–2008, 1000 ton</t>
  </si>
  <si>
    <t>Table for figure 38: Use of steam coal in Sweden 1985–2008, 1000 tonnes</t>
  </si>
  <si>
    <r>
      <t>Övriga branscher</t>
    </r>
    <r>
      <rPr>
        <vertAlign val="superscript"/>
        <sz val="12"/>
        <rFont val="Geneva"/>
        <family val="0"/>
      </rPr>
      <t>1</t>
    </r>
  </si>
  <si>
    <t>Tabell till figur 39: Användning av biobränslen, torv m.m. i industrin (inklusive elgenerering), 1980–2008, TWh</t>
  </si>
  <si>
    <t>Table for figure 39: Use of biofuels, peat etc, in industry (including electricity generation), 1980–2008, TWh</t>
  </si>
  <si>
    <t>Tabell till figur 40: Användning av biobränslen, torv m.m. i fjärrvärmeverk, 1980–2008, TWh</t>
  </si>
  <si>
    <t>Table for figure 40: Use of biofuels, peat etc, in district heating, 1980–2008, TWh</t>
  </si>
  <si>
    <t>Tabell till figur 41: Tillförsel av pellets till den svenska marknaden 1997-2008, TWh</t>
  </si>
  <si>
    <t>Table for figure 41: Supply of woodpellets to the Swedish market 1997-2008, TWh</t>
  </si>
  <si>
    <t>Källa: Pelletsindustrins riksförbund, PIR</t>
  </si>
  <si>
    <t>Tabell till figur 42: Löpande kommersiella energipriser i Sverige, inklusive skatt, 1970–2008, öre/kWh</t>
  </si>
  <si>
    <t>Table for figure 42: Actual commercial energy prices in Sweden (taxes included) 1970–2008, öre/kWh</t>
  </si>
  <si>
    <t>3 Källa: Konkurrensverket, NUTEK (1992-1997) och Energimyndigheten (1998-). Fukthalt 45%. F o m 1993 avser priset för stycketorv respektive skogsflis leverans till värmeverk.</t>
  </si>
  <si>
    <t>Tabell till figur 48: Global tillförsel av primär energi, 1990-2008, TWh</t>
  </si>
  <si>
    <t>Table for figure 48: Total world primary energy supply, 1990-2008, TWh</t>
  </si>
  <si>
    <r>
      <t>Övrigt</t>
    </r>
    <r>
      <rPr>
        <b/>
        <vertAlign val="superscript"/>
        <sz val="10"/>
        <rFont val="Arial"/>
        <family val="2"/>
      </rPr>
      <t>1</t>
    </r>
  </si>
  <si>
    <t>Tabell till figur 50: Världens oljeanvändning 1990-2008, TWh</t>
  </si>
  <si>
    <t>Table for figure 50: Total world use of oil 1990-2008, TWh</t>
  </si>
  <si>
    <t>Tabell till figur 51: Kolprisutvecklingen i EU, USA och Japan 1999-2008, US dollar/ton</t>
  </si>
  <si>
    <t>Table for figure 51: Coal price development in EU, USA and Japan 1999-2008, USD/ton</t>
  </si>
  <si>
    <t>Tabell till figur 52: Världens kolanvändning 1990-2008, TWh</t>
  </si>
  <si>
    <t>Table for figure 52: Total world use of coal 1990-2008, TWh</t>
  </si>
  <si>
    <t>Tabell till figur 53: Importpris för naturgas US dollar/MBTU, och råolja US dollar/fat 1999-2008</t>
  </si>
  <si>
    <t>Table for figure 53: Import prices of natural gas, USD/MBTU, and crude oil, USD/bl, 1999-2008</t>
  </si>
  <si>
    <t>Import genomsnitt EU (US dollar/MBTU)/Avarage importprice to EU</t>
  </si>
  <si>
    <t>Import rörledning USA (US dollar/MBTU)/Import through pipe USA</t>
  </si>
  <si>
    <t>Import LNG Japan US dollar/Mbtu/Import LNG to Japan</t>
  </si>
  <si>
    <t>Oljepris Brent (US dollar/fat)/Crude oilprice</t>
  </si>
  <si>
    <t>Tabell till figur 53: Importpris för naturgas, US dollar/MBTU, och råolja, US dollar/fat, 1999-2008</t>
  </si>
  <si>
    <t>Tabell till figur 54: Världens gasanvändning 1990-2008, TWh</t>
  </si>
  <si>
    <t>Table for figure 54: Total world use of gas 1990-2008, TWh</t>
  </si>
  <si>
    <t>Källor: IEA Energy Balances of Non OECD Countries, 2009. IEA Energy Balances of OECD Countries, 2009. BP Statistical Review of World Energy, 2009</t>
  </si>
  <si>
    <t xml:space="preserve">Källor: Energy Balances of Non- OECD Contries 2009,  Energy Balances of OECD- Countries 2009, för år 2008 BP Statistical Review of World Energy, 2009  </t>
  </si>
  <si>
    <t>Tabell till figur 55: Världens användning av förnybar energi 1990-2007, TWh</t>
  </si>
  <si>
    <t>Table for figure 55: Total world use of renewable energy 1990-2007, TWh</t>
  </si>
  <si>
    <t>Tabell till figur 56: Världens energianvändning fördelat på sektorer 1990-2007, TWh</t>
  </si>
  <si>
    <t>Table for figure 56: Total world energy use per sector 1990-2007, TWh</t>
  </si>
  <si>
    <t>Tabell till figur 57: Regional energianvändning för 1990 och 2007, kWh per capita</t>
  </si>
  <si>
    <t>Table for figure 57: Regional energy use for 1990 and 2007, kWh per capita</t>
  </si>
  <si>
    <t>Tabell till figur 58: Elproduktion i världen efter produktionsslag, 1990-2007, TWh</t>
  </si>
  <si>
    <t>Table for figure 58: World power generation by energy resource, 1990-2007, TWh</t>
  </si>
  <si>
    <t>Tabell till figur 59: Regional elanvändning i världen 1990-2007, TWh</t>
  </si>
  <si>
    <t>Table for figure 59: World power use by region 1990-2007, TWh</t>
  </si>
  <si>
    <t>Tabell till figur 61: Utsläpp av svaveldioxid (SO2) i Sverige 1990–2007, 1000 ton</t>
  </si>
  <si>
    <r>
      <t>Table for figure 61: Emission of sulphur dioxide (SO</t>
    </r>
    <r>
      <rPr>
        <b/>
        <i/>
        <vertAlign val="subscript"/>
        <sz val="12"/>
        <rFont val="Geneva"/>
        <family val="0"/>
      </rPr>
      <t>2</t>
    </r>
    <r>
      <rPr>
        <b/>
        <i/>
        <sz val="12"/>
        <rFont val="Geneva"/>
        <family val="0"/>
      </rPr>
      <t>) in Sweden 1990-2007, 1000 tonnes</t>
    </r>
  </si>
</sst>
</file>

<file path=xl/styles.xml><?xml version="1.0" encoding="utf-8"?>
<styleSheet xmlns="http://schemas.openxmlformats.org/spreadsheetml/2006/main">
  <numFmts count="6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0.0"/>
    <numFmt numFmtId="173" formatCode="#,##0.0"/>
    <numFmt numFmtId="174" formatCode="&quot;Ja&quot;;&quot;Ja&quot;;&quot;Nej&quot;"/>
    <numFmt numFmtId="175" formatCode="&quot;Sant&quot;;&quot;Sant&quot;;&quot;Falskt&quot;"/>
    <numFmt numFmtId="176" formatCode="&quot;På&quot;;&quot;På&quot;;&quot;Av&quot;"/>
    <numFmt numFmtId="177" formatCode="0.000"/>
    <numFmt numFmtId="178" formatCode="0.000000"/>
    <numFmt numFmtId="179" formatCode="0.00000"/>
    <numFmt numFmtId="180" formatCode="0.0000"/>
    <numFmt numFmtId="181" formatCode="yyyy"/>
    <numFmt numFmtId="182" formatCode="[$€-2]\ #,##0.00_);[Red]\([$€-2]\ #,##0.00\)"/>
    <numFmt numFmtId="183" formatCode="0.0000000"/>
    <numFmt numFmtId="184" formatCode="0.00000000"/>
    <numFmt numFmtId="185" formatCode="_-* #,##0.0_-;\-* #,##0.0_-;_-* &quot;-&quot;?_-;_-@_-"/>
    <numFmt numFmtId="186" formatCode="0.0_ ;\-0.0\ "/>
    <numFmt numFmtId="187" formatCode="_-* #,##0.0\ _k_r_-;\-* #,##0.0\ _k_r_-;_-* &quot;-&quot;??\ _k_r_-;_-@_-"/>
    <numFmt numFmtId="188" formatCode="_-* #,##0\ _k_r_-;\-* #,##0\ _k_r_-;_-* &quot;-&quot;??\ _k_r_-;_-@_-"/>
    <numFmt numFmtId="189" formatCode="0&quot; kr&quot;\ ;\(0&quot; kr&quot;\)"/>
    <numFmt numFmtId="190" formatCode="#,##0.000"/>
    <numFmt numFmtId="191" formatCode="#,##0.000000"/>
    <numFmt numFmtId="192" formatCode="\y\y\-mm/dd\ \h\h\:mm"/>
    <numFmt numFmtId="193" formatCode="#,##0.0000"/>
    <numFmt numFmtId="194" formatCode="_-* #,##0.000\ _k_r_-;\-* #,##0.000\ _k_r_-;_-* &quot;-&quot;??\ _k_r_-;_-@_-"/>
    <numFmt numFmtId="195" formatCode="#,##0.00000"/>
    <numFmt numFmtId="196" formatCode="#,##0;[Red]&quot;-&quot;#,##0"/>
    <numFmt numFmtId="197" formatCode="mmmm\ yyyy"/>
    <numFmt numFmtId="198" formatCode="d\ mmmm\ yyyy"/>
    <numFmt numFmtId="199" formatCode="dd/mm"/>
    <numFmt numFmtId="200" formatCode="0_ ;[Red]\-0\ "/>
    <numFmt numFmtId="201" formatCode="[$-41D]&quot;den &quot;d\ mmmm\ yyyy"/>
    <numFmt numFmtId="202" formatCode="[$-41D]mmm/yy;@"/>
    <numFmt numFmtId="203" formatCode="0.000000000"/>
    <numFmt numFmtId="204" formatCode="0.0%"/>
    <numFmt numFmtId="205" formatCode="0.000%"/>
    <numFmt numFmtId="206" formatCode="0.0000%"/>
    <numFmt numFmtId="207" formatCode="0.00000%"/>
    <numFmt numFmtId="208" formatCode="0.000000%"/>
    <numFmt numFmtId="209" formatCode="000\ 00"/>
    <numFmt numFmtId="210" formatCode="0.0000000000"/>
    <numFmt numFmtId="211" formatCode="0_)"/>
    <numFmt numFmtId="212" formatCode="0.0E+00"/>
    <numFmt numFmtId="213" formatCode="0E+00"/>
    <numFmt numFmtId="214" formatCode="#\ ##0.0"/>
    <numFmt numFmtId="215" formatCode="#\ ##0"/>
    <numFmt numFmtId="216" formatCode="#\ ##0.00"/>
    <numFmt numFmtId="217" formatCode="_(* #,##0_);_(* \(#,##0\);_(* &quot;-&quot;_);_(@_)"/>
    <numFmt numFmtId="218" formatCode="_(&quot;$&quot;* #,##0_);_(&quot;$&quot;* \(#,##0\);_(&quot;$&quot;* &quot;-&quot;_);_(@_)"/>
    <numFmt numFmtId="219" formatCode="_(* #,##0.00_);_(* \(#,##0.00\);_(* &quot;-&quot;??_);_(@_)"/>
    <numFmt numFmtId="220" formatCode="_(&quot;$&quot;* #,##0.00_);_(&quot;$&quot;* \(#,##0.00\);_(&quot;$&quot;* &quot;-&quot;??_);_(@_)"/>
  </numFmts>
  <fonts count="72">
    <font>
      <sz val="9"/>
      <name val="Geneva"/>
      <family val="0"/>
    </font>
    <font>
      <b/>
      <sz val="9"/>
      <name val="Geneva"/>
      <family val="0"/>
    </font>
    <font>
      <i/>
      <sz val="9"/>
      <name val="Geneva"/>
      <family val="0"/>
    </font>
    <font>
      <b/>
      <i/>
      <sz val="9"/>
      <name val="Geneva"/>
      <family val="0"/>
    </font>
    <font>
      <u val="single"/>
      <sz val="6.75"/>
      <color indexed="36"/>
      <name val="Geneva"/>
      <family val="0"/>
    </font>
    <font>
      <u val="single"/>
      <sz val="6.75"/>
      <color indexed="12"/>
      <name val="Geneva"/>
      <family val="0"/>
    </font>
    <font>
      <sz val="10"/>
      <name val="Arial"/>
      <family val="0"/>
    </font>
    <font>
      <sz val="10"/>
      <name val="MS Sans Serif"/>
      <family val="0"/>
    </font>
    <font>
      <sz val="8"/>
      <name val="Geneva"/>
      <family val="0"/>
    </font>
    <font>
      <sz val="12"/>
      <name val="Geneva"/>
      <family val="0"/>
    </font>
    <font>
      <b/>
      <sz val="12"/>
      <name val="Geneva"/>
      <family val="0"/>
    </font>
    <font>
      <b/>
      <i/>
      <sz val="12"/>
      <name val="Geneva"/>
      <family val="0"/>
    </font>
    <font>
      <b/>
      <vertAlign val="subscript"/>
      <sz val="12"/>
      <name val="Geneva"/>
      <family val="0"/>
    </font>
    <font>
      <sz val="10"/>
      <name val="Helvetica"/>
      <family val="2"/>
    </font>
    <font>
      <i/>
      <sz val="12"/>
      <name val="Geneva"/>
      <family val="0"/>
    </font>
    <font>
      <i/>
      <vertAlign val="subscript"/>
      <sz val="12"/>
      <name val="Geneva"/>
      <family val="0"/>
    </font>
    <font>
      <sz val="10"/>
      <name val="Geneva"/>
      <family val="0"/>
    </font>
    <font>
      <b/>
      <i/>
      <sz val="11"/>
      <name val="Geneva"/>
      <family val="0"/>
    </font>
    <font>
      <b/>
      <sz val="11"/>
      <name val="Geneva"/>
      <family val="0"/>
    </font>
    <font>
      <vertAlign val="superscript"/>
      <sz val="12"/>
      <name val="Geneva"/>
      <family val="0"/>
    </font>
    <font>
      <i/>
      <sz val="11"/>
      <name val="Geneva"/>
      <family val="0"/>
    </font>
    <font>
      <sz val="11"/>
      <name val="Geneva"/>
      <family val="0"/>
    </font>
    <font>
      <b/>
      <vertAlign val="superscript"/>
      <sz val="12"/>
      <name val="Geneva"/>
      <family val="0"/>
    </font>
    <font>
      <b/>
      <i/>
      <vertAlign val="superscript"/>
      <sz val="11"/>
      <name val="Geneva"/>
      <family val="0"/>
    </font>
    <font>
      <b/>
      <sz val="14"/>
      <name val="Geneva"/>
      <family val="0"/>
    </font>
    <font>
      <i/>
      <vertAlign val="superscript"/>
      <sz val="11"/>
      <name val="Geneva"/>
      <family val="0"/>
    </font>
    <font>
      <sz val="10"/>
      <name val="Times"/>
      <family val="0"/>
    </font>
    <font>
      <vertAlign val="superscript"/>
      <sz val="10"/>
      <name val="Times"/>
      <family val="0"/>
    </font>
    <font>
      <sz val="12"/>
      <name val="Arial"/>
      <family val="0"/>
    </font>
    <font>
      <sz val="9"/>
      <name val="Arial"/>
      <family val="2"/>
    </font>
    <font>
      <sz val="9.75"/>
      <name val="Arial"/>
      <family val="2"/>
    </font>
    <font>
      <sz val="12"/>
      <name val="Times New Roman"/>
      <family val="1"/>
    </font>
    <font>
      <sz val="11.75"/>
      <name val="Arial"/>
      <family val="0"/>
    </font>
    <font>
      <sz val="11"/>
      <name val="Arial"/>
      <family val="0"/>
    </font>
    <font>
      <b/>
      <sz val="12"/>
      <name val="Arial"/>
      <family val="2"/>
    </font>
    <font>
      <b/>
      <sz val="10"/>
      <name val="Arial"/>
      <family val="2"/>
    </font>
    <font>
      <sz val="8"/>
      <name val="Times New Roman"/>
      <family val="1"/>
    </font>
    <font>
      <b/>
      <sz val="12"/>
      <name val="Times New Roman"/>
      <family val="1"/>
    </font>
    <font>
      <sz val="11"/>
      <name val="Palatino"/>
      <family val="0"/>
    </font>
    <font>
      <b/>
      <sz val="8"/>
      <name val="Tahoma"/>
      <family val="0"/>
    </font>
    <font>
      <sz val="8"/>
      <name val="Tahoma"/>
      <family val="0"/>
    </font>
    <font>
      <sz val="14.75"/>
      <name val="Arial"/>
      <family val="0"/>
    </font>
    <font>
      <sz val="11.25"/>
      <name val="Arial"/>
      <family val="0"/>
    </font>
    <font>
      <sz val="10.5"/>
      <name val="Arial"/>
      <family val="0"/>
    </font>
    <font>
      <sz val="8.75"/>
      <name val="Arial"/>
      <family val="2"/>
    </font>
    <font>
      <sz val="8"/>
      <name val="Arial"/>
      <family val="2"/>
    </font>
    <font>
      <sz val="10.75"/>
      <name val="Arial"/>
      <family val="0"/>
    </font>
    <font>
      <i/>
      <sz val="10"/>
      <name val="Geneva"/>
      <family val="0"/>
    </font>
    <font>
      <i/>
      <sz val="12"/>
      <name val="Arial"/>
      <family val="2"/>
    </font>
    <font>
      <b/>
      <i/>
      <sz val="12"/>
      <name val="Arial"/>
      <family val="2"/>
    </font>
    <font>
      <i/>
      <sz val="11"/>
      <name val="Arial"/>
      <family val="2"/>
    </font>
    <font>
      <sz val="9.25"/>
      <name val="Arial"/>
      <family val="0"/>
    </font>
    <font>
      <sz val="9.5"/>
      <name val="Arial"/>
      <family val="0"/>
    </font>
    <font>
      <i/>
      <sz val="10"/>
      <name val="Arial"/>
      <family val="2"/>
    </font>
    <font>
      <sz val="8"/>
      <name val="Verdana"/>
      <family val="2"/>
    </font>
    <font>
      <vertAlign val="superscript"/>
      <sz val="10"/>
      <name val="Geneva"/>
      <family val="0"/>
    </font>
    <font>
      <sz val="10.25"/>
      <name val="Arial"/>
      <family val="0"/>
    </font>
    <font>
      <b/>
      <sz val="10.25"/>
      <name val="Arial"/>
      <family val="0"/>
    </font>
    <font>
      <sz val="8.25"/>
      <name val="Arial"/>
      <family val="0"/>
    </font>
    <font>
      <b/>
      <sz val="8.25"/>
      <name val="Arial"/>
      <family val="0"/>
    </font>
    <font>
      <b/>
      <sz val="8.75"/>
      <name val="Arial"/>
      <family val="0"/>
    </font>
    <font>
      <b/>
      <sz val="9.75"/>
      <name val="Arial"/>
      <family val="0"/>
    </font>
    <font>
      <b/>
      <i/>
      <vertAlign val="subscript"/>
      <sz val="12"/>
      <name val="Geneva"/>
      <family val="0"/>
    </font>
    <font>
      <b/>
      <i/>
      <sz val="10"/>
      <name val="Arial"/>
      <family val="2"/>
    </font>
    <font>
      <vertAlign val="superscript"/>
      <sz val="10"/>
      <name val="Arial"/>
      <family val="2"/>
    </font>
    <font>
      <b/>
      <sz val="10"/>
      <name val="Times"/>
      <family val="0"/>
    </font>
    <font>
      <sz val="10"/>
      <name val="Times New Roman"/>
      <family val="1"/>
    </font>
    <font>
      <sz val="12"/>
      <name val="Palatino"/>
      <family val="0"/>
    </font>
    <font>
      <b/>
      <sz val="12"/>
      <name val="Palatino"/>
      <family val="0"/>
    </font>
    <font>
      <b/>
      <sz val="8"/>
      <name val="Arial"/>
      <family val="0"/>
    </font>
    <font>
      <b/>
      <vertAlign val="superscript"/>
      <sz val="10"/>
      <name val="Arial"/>
      <family val="2"/>
    </font>
    <font>
      <b/>
      <sz val="8"/>
      <name val="Geneva"/>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171" fontId="0" fillId="0" borderId="0" applyFont="0" applyFill="0" applyBorder="0" applyAlignment="0" applyProtection="0"/>
    <xf numFmtId="196" fontId="7"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6" fontId="7" fillId="0" borderId="0" applyFont="0" applyFill="0" applyBorder="0" applyAlignment="0" applyProtection="0"/>
    <xf numFmtId="168" fontId="0" fillId="0" borderId="0" applyFont="0" applyFill="0" applyBorder="0" applyAlignment="0" applyProtection="0"/>
  </cellStyleXfs>
  <cellXfs count="777">
    <xf numFmtId="0" fontId="0" fillId="0" borderId="0" xfId="0" applyAlignment="1">
      <alignment/>
    </xf>
    <xf numFmtId="0" fontId="9" fillId="2" borderId="0" xfId="26" applyFont="1" applyFill="1" applyBorder="1">
      <alignment/>
      <protection/>
    </xf>
    <xf numFmtId="49" fontId="9" fillId="2" borderId="0" xfId="26" applyNumberFormat="1" applyFont="1" applyFill="1" applyBorder="1" applyAlignment="1">
      <alignment horizontal="right"/>
      <protection/>
    </xf>
    <xf numFmtId="0" fontId="10" fillId="2" borderId="0" xfId="26" applyFont="1" applyFill="1">
      <alignment/>
      <protection/>
    </xf>
    <xf numFmtId="0" fontId="9" fillId="2" borderId="0" xfId="26" applyFont="1" applyFill="1">
      <alignment/>
      <protection/>
    </xf>
    <xf numFmtId="49" fontId="9" fillId="2" borderId="0" xfId="26" applyNumberFormat="1" applyFont="1" applyFill="1" applyAlignment="1">
      <alignment horizontal="right"/>
      <protection/>
    </xf>
    <xf numFmtId="49" fontId="10" fillId="2" borderId="0" xfId="26" applyNumberFormat="1" applyFont="1" applyFill="1" applyAlignment="1">
      <alignment horizontal="right"/>
      <protection/>
    </xf>
    <xf numFmtId="0" fontId="10" fillId="2" borderId="0" xfId="26" applyFont="1" applyFill="1" applyBorder="1">
      <alignment/>
      <protection/>
    </xf>
    <xf numFmtId="0" fontId="11" fillId="2" borderId="0" xfId="26" applyFont="1" applyFill="1">
      <alignment/>
      <protection/>
    </xf>
    <xf numFmtId="0" fontId="10" fillId="2" borderId="1" xfId="26" applyFont="1" applyFill="1" applyBorder="1" applyAlignment="1">
      <alignment wrapText="1"/>
      <protection/>
    </xf>
    <xf numFmtId="0" fontId="10" fillId="2" borderId="1" xfId="26" applyFont="1" applyFill="1" applyBorder="1" applyAlignment="1">
      <alignment horizontal="right" wrapText="1"/>
      <protection/>
    </xf>
    <xf numFmtId="49" fontId="10" fillId="2" borderId="1" xfId="26" applyNumberFormat="1" applyFont="1" applyFill="1" applyBorder="1" applyAlignment="1">
      <alignment horizontal="right" wrapText="1"/>
      <protection/>
    </xf>
    <xf numFmtId="0" fontId="10" fillId="2" borderId="0" xfId="26" applyFont="1" applyFill="1" applyBorder="1" applyAlignment="1">
      <alignment wrapText="1"/>
      <protection/>
    </xf>
    <xf numFmtId="0" fontId="14" fillId="2" borderId="1" xfId="26" applyFont="1" applyFill="1" applyBorder="1" applyAlignment="1">
      <alignment wrapText="1"/>
      <protection/>
    </xf>
    <xf numFmtId="0" fontId="14" fillId="2" borderId="2" xfId="26" applyFont="1" applyFill="1" applyBorder="1" applyAlignment="1">
      <alignment horizontal="right" wrapText="1"/>
      <protection/>
    </xf>
    <xf numFmtId="49" fontId="14" fillId="2" borderId="2" xfId="26" applyNumberFormat="1" applyFont="1" applyFill="1" applyBorder="1" applyAlignment="1">
      <alignment horizontal="right" wrapText="1"/>
      <protection/>
    </xf>
    <xf numFmtId="0" fontId="14" fillId="2" borderId="0" xfId="26" applyFont="1" applyFill="1" applyBorder="1" applyAlignment="1">
      <alignment wrapText="1"/>
      <protection/>
    </xf>
    <xf numFmtId="0" fontId="10" fillId="2" borderId="1" xfId="26" applyFont="1" applyFill="1" applyBorder="1">
      <alignment/>
      <protection/>
    </xf>
    <xf numFmtId="0" fontId="9" fillId="0" borderId="0" xfId="27" applyFont="1" applyFill="1">
      <alignment/>
      <protection/>
    </xf>
    <xf numFmtId="0" fontId="9" fillId="2" borderId="0" xfId="27" applyFont="1" applyFill="1">
      <alignment/>
      <protection/>
    </xf>
    <xf numFmtId="0" fontId="9" fillId="2" borderId="0" xfId="27" applyFont="1" applyFill="1" applyAlignment="1">
      <alignment horizontal="right"/>
      <protection/>
    </xf>
    <xf numFmtId="0" fontId="10" fillId="2" borderId="0" xfId="27" applyFont="1" applyFill="1">
      <alignment/>
      <protection/>
    </xf>
    <xf numFmtId="3" fontId="16" fillId="2" borderId="0" xfId="27" applyNumberFormat="1" applyFont="1" applyFill="1">
      <alignment/>
      <protection/>
    </xf>
    <xf numFmtId="3" fontId="9" fillId="2" borderId="0" xfId="27" applyNumberFormat="1" applyFont="1" applyFill="1">
      <alignment/>
      <protection/>
    </xf>
    <xf numFmtId="3" fontId="10" fillId="2" borderId="0" xfId="27" applyNumberFormat="1" applyFont="1" applyFill="1">
      <alignment/>
      <protection/>
    </xf>
    <xf numFmtId="0" fontId="10" fillId="2" borderId="0" xfId="27" applyFont="1" applyFill="1" applyAlignment="1">
      <alignment horizontal="right"/>
      <protection/>
    </xf>
    <xf numFmtId="0" fontId="11" fillId="2" borderId="0" xfId="27" applyFont="1" applyFill="1">
      <alignment/>
      <protection/>
    </xf>
    <xf numFmtId="0" fontId="10" fillId="2" borderId="1" xfId="27" applyFont="1" applyFill="1" applyBorder="1">
      <alignment/>
      <protection/>
    </xf>
    <xf numFmtId="181" fontId="10" fillId="2" borderId="1" xfId="27" applyNumberFormat="1" applyFont="1" applyFill="1" applyBorder="1">
      <alignment/>
      <protection/>
    </xf>
    <xf numFmtId="1" fontId="10" fillId="2" borderId="0" xfId="27" applyNumberFormat="1" applyFont="1" applyFill="1">
      <alignment/>
      <protection/>
    </xf>
    <xf numFmtId="0" fontId="17" fillId="2" borderId="0" xfId="27" applyFont="1" applyFill="1" applyBorder="1">
      <alignment/>
      <protection/>
    </xf>
    <xf numFmtId="3" fontId="18" fillId="2" borderId="0" xfId="27" applyNumberFormat="1" applyFont="1" applyFill="1" applyBorder="1">
      <alignment/>
      <protection/>
    </xf>
    <xf numFmtId="3" fontId="18" fillId="2" borderId="0" xfId="27" applyNumberFormat="1" applyFont="1" applyFill="1" applyBorder="1" applyAlignment="1">
      <alignment horizontal="right"/>
      <protection/>
    </xf>
    <xf numFmtId="1" fontId="18" fillId="2" borderId="0" xfId="27" applyNumberFormat="1" applyFont="1" applyFill="1" applyBorder="1">
      <alignment/>
      <protection/>
    </xf>
    <xf numFmtId="0" fontId="18" fillId="2" borderId="0" xfId="27" applyFont="1" applyFill="1" applyBorder="1">
      <alignment/>
      <protection/>
    </xf>
    <xf numFmtId="0" fontId="9" fillId="2" borderId="0" xfId="27" applyFont="1" applyFill="1" applyBorder="1" applyAlignment="1">
      <alignment horizontal="right"/>
      <protection/>
    </xf>
    <xf numFmtId="0" fontId="9" fillId="2" borderId="0" xfId="27" applyFont="1" applyFill="1" applyBorder="1">
      <alignment/>
      <protection/>
    </xf>
    <xf numFmtId="3" fontId="14" fillId="2" borderId="0" xfId="27" applyNumberFormat="1" applyFont="1" applyFill="1" applyBorder="1">
      <alignment/>
      <protection/>
    </xf>
    <xf numFmtId="1" fontId="14" fillId="2" borderId="0" xfId="27" applyNumberFormat="1" applyFont="1" applyFill="1" applyBorder="1" applyAlignment="1">
      <alignment horizontal="right"/>
      <protection/>
    </xf>
    <xf numFmtId="1" fontId="14" fillId="2" borderId="0" xfId="27" applyNumberFormat="1" applyFont="1" applyFill="1" applyBorder="1">
      <alignment/>
      <protection/>
    </xf>
    <xf numFmtId="0" fontId="20" fillId="2" borderId="0" xfId="27" applyFont="1" applyFill="1" applyBorder="1" applyAlignment="1">
      <alignment horizontal="right"/>
      <protection/>
    </xf>
    <xf numFmtId="0" fontId="21" fillId="2" borderId="0" xfId="27" applyFont="1" applyFill="1" applyBorder="1">
      <alignment/>
      <protection/>
    </xf>
    <xf numFmtId="3" fontId="20" fillId="2" borderId="0" xfId="27" applyNumberFormat="1" applyFont="1" applyFill="1" applyBorder="1">
      <alignment/>
      <protection/>
    </xf>
    <xf numFmtId="3" fontId="20" fillId="2" borderId="0" xfId="27" applyNumberFormat="1" applyFont="1" applyFill="1" applyBorder="1" applyAlignment="1">
      <alignment horizontal="right"/>
      <protection/>
    </xf>
    <xf numFmtId="1" fontId="20" fillId="2" borderId="0" xfId="27" applyNumberFormat="1" applyFont="1" applyFill="1" applyBorder="1">
      <alignment/>
      <protection/>
    </xf>
    <xf numFmtId="1" fontId="21" fillId="2" borderId="0" xfId="27" applyNumberFormat="1" applyFont="1" applyFill="1" applyBorder="1">
      <alignment/>
      <protection/>
    </xf>
    <xf numFmtId="3" fontId="9" fillId="2" borderId="0" xfId="27" applyNumberFormat="1" applyFont="1" applyFill="1" applyBorder="1">
      <alignment/>
      <protection/>
    </xf>
    <xf numFmtId="0" fontId="9" fillId="0" borderId="0" xfId="27" applyFont="1" applyFill="1" applyBorder="1" applyAlignment="1">
      <alignment horizontal="right"/>
      <protection/>
    </xf>
    <xf numFmtId="3" fontId="20" fillId="2" borderId="0" xfId="27" applyNumberFormat="1" applyFont="1" applyFill="1">
      <alignment/>
      <protection/>
    </xf>
    <xf numFmtId="1" fontId="14" fillId="2" borderId="0" xfId="27" applyNumberFormat="1" applyFont="1" applyFill="1">
      <alignment/>
      <protection/>
    </xf>
    <xf numFmtId="1" fontId="14" fillId="2" borderId="0" xfId="27" applyNumberFormat="1" applyFont="1" applyFill="1" applyAlignment="1">
      <alignment horizontal="right"/>
      <protection/>
    </xf>
    <xf numFmtId="0" fontId="20" fillId="2" borderId="3" xfId="27" applyFont="1" applyFill="1" applyBorder="1" applyAlignment="1">
      <alignment horizontal="right"/>
      <protection/>
    </xf>
    <xf numFmtId="0" fontId="21" fillId="2" borderId="3" xfId="27" applyFont="1" applyFill="1" applyBorder="1">
      <alignment/>
      <protection/>
    </xf>
    <xf numFmtId="3" fontId="21" fillId="2" borderId="3" xfId="27" applyNumberFormat="1" applyFont="1" applyFill="1" applyBorder="1">
      <alignment/>
      <protection/>
    </xf>
    <xf numFmtId="3" fontId="21" fillId="2" borderId="3" xfId="27" applyNumberFormat="1" applyFont="1" applyFill="1" applyBorder="1" applyAlignment="1">
      <alignment horizontal="right"/>
      <protection/>
    </xf>
    <xf numFmtId="1" fontId="21" fillId="2" borderId="3" xfId="27" applyNumberFormat="1" applyFont="1" applyFill="1" applyBorder="1">
      <alignment/>
      <protection/>
    </xf>
    <xf numFmtId="1" fontId="10" fillId="2" borderId="0" xfId="27" applyNumberFormat="1" applyFont="1" applyFill="1" applyAlignment="1">
      <alignment horizontal="right"/>
      <protection/>
    </xf>
    <xf numFmtId="1" fontId="10" fillId="0" borderId="0" xfId="27" applyNumberFormat="1" applyFont="1" applyFill="1" applyAlignment="1">
      <alignment horizontal="right"/>
      <protection/>
    </xf>
    <xf numFmtId="0" fontId="17" fillId="2" borderId="3" xfId="27" applyFont="1" applyFill="1" applyBorder="1">
      <alignment/>
      <protection/>
    </xf>
    <xf numFmtId="0" fontId="21" fillId="2" borderId="0" xfId="27" applyFont="1" applyFill="1">
      <alignment/>
      <protection/>
    </xf>
    <xf numFmtId="0" fontId="10" fillId="2" borderId="0" xfId="27" applyFont="1" applyFill="1" applyBorder="1">
      <alignment/>
      <protection/>
    </xf>
    <xf numFmtId="1" fontId="10" fillId="2" borderId="0" xfId="27" applyNumberFormat="1" applyFont="1" applyFill="1" applyBorder="1">
      <alignment/>
      <protection/>
    </xf>
    <xf numFmtId="1" fontId="10" fillId="2" borderId="0" xfId="27" applyNumberFormat="1" applyFont="1" applyFill="1" applyBorder="1" applyAlignment="1">
      <alignment horizontal="right"/>
      <protection/>
    </xf>
    <xf numFmtId="0" fontId="18" fillId="2" borderId="3" xfId="27" applyFont="1" applyFill="1" applyBorder="1">
      <alignment/>
      <protection/>
    </xf>
    <xf numFmtId="3" fontId="18" fillId="2" borderId="3" xfId="27" applyNumberFormat="1" applyFont="1" applyFill="1" applyBorder="1">
      <alignment/>
      <protection/>
    </xf>
    <xf numFmtId="1" fontId="18" fillId="2" borderId="3" xfId="27" applyNumberFormat="1" applyFont="1" applyFill="1" applyBorder="1">
      <alignment/>
      <protection/>
    </xf>
    <xf numFmtId="0" fontId="20" fillId="2" borderId="0" xfId="27" applyFont="1" applyFill="1">
      <alignment/>
      <protection/>
    </xf>
    <xf numFmtId="3" fontId="21" fillId="2" borderId="0" xfId="27" applyNumberFormat="1" applyFont="1" applyFill="1">
      <alignment/>
      <protection/>
    </xf>
    <xf numFmtId="0" fontId="21" fillId="2" borderId="0" xfId="27" applyFont="1" applyFill="1" applyBorder="1" applyAlignment="1">
      <alignment horizontal="right"/>
      <protection/>
    </xf>
    <xf numFmtId="181" fontId="10" fillId="2" borderId="0" xfId="27" applyNumberFormat="1" applyFont="1" applyFill="1" applyBorder="1">
      <alignment/>
      <protection/>
    </xf>
    <xf numFmtId="0" fontId="8" fillId="2" borderId="0" xfId="27" applyFont="1" applyFill="1">
      <alignment/>
      <protection/>
    </xf>
    <xf numFmtId="0" fontId="10" fillId="2" borderId="0" xfId="27" applyFont="1" applyFill="1" applyBorder="1" applyAlignment="1">
      <alignment horizontal="right"/>
      <protection/>
    </xf>
    <xf numFmtId="0" fontId="18" fillId="2" borderId="0" xfId="27" applyFont="1" applyFill="1" applyBorder="1" applyAlignment="1">
      <alignment horizontal="right"/>
      <protection/>
    </xf>
    <xf numFmtId="0" fontId="20" fillId="2" borderId="0" xfId="27" applyFont="1" applyFill="1" applyBorder="1">
      <alignment/>
      <protection/>
    </xf>
    <xf numFmtId="0" fontId="9" fillId="2" borderId="4" xfId="27" applyFont="1" applyFill="1" applyBorder="1">
      <alignment/>
      <protection/>
    </xf>
    <xf numFmtId="0" fontId="16" fillId="2" borderId="0" xfId="27" applyFont="1" applyFill="1">
      <alignment/>
      <protection/>
    </xf>
    <xf numFmtId="0" fontId="10" fillId="2" borderId="0" xfId="29" applyFont="1" applyFill="1">
      <alignment/>
      <protection/>
    </xf>
    <xf numFmtId="172" fontId="10" fillId="2" borderId="0" xfId="29" applyNumberFormat="1" applyFont="1" applyFill="1">
      <alignment/>
      <protection/>
    </xf>
    <xf numFmtId="0" fontId="9" fillId="2" borderId="0" xfId="17" applyFont="1" applyFill="1">
      <alignment/>
      <protection/>
    </xf>
    <xf numFmtId="0" fontId="11" fillId="2" borderId="0" xfId="29" applyFont="1" applyFill="1">
      <alignment/>
      <protection/>
    </xf>
    <xf numFmtId="0" fontId="24" fillId="2" borderId="0" xfId="29" applyFont="1" applyFill="1">
      <alignment/>
      <protection/>
    </xf>
    <xf numFmtId="0" fontId="10" fillId="2" borderId="1" xfId="29" applyFont="1" applyFill="1" applyBorder="1">
      <alignment/>
      <protection/>
    </xf>
    <xf numFmtId="172" fontId="10" fillId="2" borderId="1" xfId="29" applyNumberFormat="1" applyFont="1" applyFill="1" applyBorder="1" applyAlignment="1">
      <alignment horizontal="right"/>
      <protection/>
    </xf>
    <xf numFmtId="0" fontId="9" fillId="2" borderId="0" xfId="29" applyFont="1" applyFill="1">
      <alignment/>
      <protection/>
    </xf>
    <xf numFmtId="1" fontId="9" fillId="2" borderId="0" xfId="17" applyNumberFormat="1" applyFont="1" applyFill="1" applyBorder="1">
      <alignment/>
      <protection/>
    </xf>
    <xf numFmtId="0" fontId="9" fillId="2" borderId="0" xfId="17" applyFont="1" applyFill="1" applyBorder="1">
      <alignment/>
      <protection/>
    </xf>
    <xf numFmtId="1" fontId="21" fillId="2" borderId="0" xfId="17" applyNumberFormat="1" applyFont="1" applyFill="1" applyBorder="1">
      <alignment/>
      <protection/>
    </xf>
    <xf numFmtId="1" fontId="9" fillId="2" borderId="0" xfId="17" applyNumberFormat="1" applyFont="1" applyFill="1">
      <alignment/>
      <protection/>
    </xf>
    <xf numFmtId="0" fontId="10" fillId="2" borderId="0" xfId="17" applyFont="1" applyFill="1">
      <alignment/>
      <protection/>
    </xf>
    <xf numFmtId="0" fontId="9" fillId="2" borderId="0" xfId="29" applyFont="1" applyFill="1" applyBorder="1">
      <alignment/>
      <protection/>
    </xf>
    <xf numFmtId="0" fontId="10" fillId="2" borderId="0" xfId="17" applyFont="1" applyFill="1" applyBorder="1">
      <alignment/>
      <protection/>
    </xf>
    <xf numFmtId="1" fontId="20" fillId="2" borderId="0" xfId="17" applyNumberFormat="1" applyFont="1" applyFill="1" applyBorder="1">
      <alignment/>
      <protection/>
    </xf>
    <xf numFmtId="0" fontId="20" fillId="2" borderId="0" xfId="17" applyFont="1" applyFill="1" applyBorder="1">
      <alignment/>
      <protection/>
    </xf>
    <xf numFmtId="0" fontId="9" fillId="2" borderId="3" xfId="29" applyFont="1" applyFill="1" applyBorder="1">
      <alignment/>
      <protection/>
    </xf>
    <xf numFmtId="172" fontId="9" fillId="2" borderId="0" xfId="29" applyNumberFormat="1" applyFont="1" applyFill="1">
      <alignment/>
      <protection/>
    </xf>
    <xf numFmtId="172" fontId="10" fillId="2" borderId="1" xfId="29" applyNumberFormat="1" applyFont="1" applyFill="1" applyBorder="1">
      <alignment/>
      <protection/>
    </xf>
    <xf numFmtId="0" fontId="10" fillId="2" borderId="0" xfId="29" applyFont="1" applyFill="1" applyBorder="1">
      <alignment/>
      <protection/>
    </xf>
    <xf numFmtId="1" fontId="10" fillId="2" borderId="0" xfId="29" applyNumberFormat="1" applyFont="1" applyFill="1" applyBorder="1">
      <alignment/>
      <protection/>
    </xf>
    <xf numFmtId="172" fontId="9" fillId="2" borderId="1" xfId="29" applyNumberFormat="1" applyFont="1" applyFill="1" applyBorder="1">
      <alignment/>
      <protection/>
    </xf>
    <xf numFmtId="0" fontId="9" fillId="2" borderId="0" xfId="29" applyFont="1" applyFill="1" applyAlignment="1">
      <alignment horizontal="left"/>
      <protection/>
    </xf>
    <xf numFmtId="0" fontId="9" fillId="2" borderId="0" xfId="29" applyFont="1" applyFill="1" applyBorder="1" applyAlignment="1">
      <alignment horizontal="left"/>
      <protection/>
    </xf>
    <xf numFmtId="172" fontId="21" fillId="2" borderId="0" xfId="17" applyNumberFormat="1" applyFont="1" applyFill="1" applyBorder="1">
      <alignment/>
      <protection/>
    </xf>
    <xf numFmtId="172" fontId="9" fillId="2" borderId="0" xfId="17" applyNumberFormat="1" applyFont="1" applyFill="1" applyBorder="1">
      <alignment/>
      <protection/>
    </xf>
    <xf numFmtId="0" fontId="9" fillId="2" borderId="3" xfId="29" applyFont="1" applyFill="1" applyBorder="1" applyAlignment="1">
      <alignment horizontal="left"/>
      <protection/>
    </xf>
    <xf numFmtId="0" fontId="10" fillId="2" borderId="5" xfId="29" applyFont="1" applyFill="1" applyBorder="1">
      <alignment/>
      <protection/>
    </xf>
    <xf numFmtId="0" fontId="17" fillId="2" borderId="0" xfId="29" applyFont="1" applyFill="1" applyBorder="1">
      <alignment/>
      <protection/>
    </xf>
    <xf numFmtId="172" fontId="10" fillId="2" borderId="0" xfId="29" applyNumberFormat="1" applyFont="1" applyFill="1" applyBorder="1">
      <alignment/>
      <protection/>
    </xf>
    <xf numFmtId="0" fontId="24" fillId="2" borderId="0" xfId="29" applyFont="1" applyFill="1" applyBorder="1">
      <alignment/>
      <protection/>
    </xf>
    <xf numFmtId="0" fontId="10" fillId="2" borderId="3" xfId="29" applyFont="1" applyFill="1" applyBorder="1">
      <alignment/>
      <protection/>
    </xf>
    <xf numFmtId="172" fontId="9" fillId="2" borderId="3" xfId="29" applyNumberFormat="1" applyFont="1" applyFill="1" applyBorder="1">
      <alignment/>
      <protection/>
    </xf>
    <xf numFmtId="172" fontId="10" fillId="2" borderId="3" xfId="29" applyNumberFormat="1" applyFont="1" applyFill="1" applyBorder="1">
      <alignment/>
      <protection/>
    </xf>
    <xf numFmtId="172" fontId="10" fillId="0" borderId="3" xfId="29" applyNumberFormat="1" applyFont="1" applyFill="1" applyBorder="1">
      <alignment/>
      <protection/>
    </xf>
    <xf numFmtId="0" fontId="10" fillId="2" borderId="6" xfId="29" applyFont="1" applyFill="1" applyBorder="1">
      <alignment/>
      <protection/>
    </xf>
    <xf numFmtId="172" fontId="9" fillId="2" borderId="6" xfId="17" applyNumberFormat="1" applyFont="1" applyFill="1" applyBorder="1">
      <alignment/>
      <protection/>
    </xf>
    <xf numFmtId="0" fontId="27" fillId="2" borderId="0" xfId="29" applyFont="1" applyFill="1" applyAlignment="1">
      <alignment horizontal="left"/>
      <protection/>
    </xf>
    <xf numFmtId="0" fontId="21" fillId="2" borderId="0" xfId="17" applyFont="1" applyFill="1">
      <alignment/>
      <protection/>
    </xf>
    <xf numFmtId="172" fontId="9" fillId="2" borderId="0" xfId="17" applyNumberFormat="1" applyFont="1" applyFill="1">
      <alignment/>
      <protection/>
    </xf>
    <xf numFmtId="0" fontId="16" fillId="2" borderId="0" xfId="17" applyFont="1" applyFill="1" applyAlignment="1">
      <alignment horizontal="left" indent="5"/>
      <protection/>
    </xf>
    <xf numFmtId="0" fontId="26" fillId="2" borderId="0" xfId="29" applyFont="1" applyFill="1" applyAlignment="1">
      <alignment horizontal="left"/>
      <protection/>
    </xf>
    <xf numFmtId="0" fontId="9" fillId="2" borderId="0" xfId="17" applyFont="1" applyFill="1" applyAlignment="1">
      <alignment/>
      <protection/>
    </xf>
    <xf numFmtId="0" fontId="10" fillId="2" borderId="0" xfId="22" applyFont="1" applyFill="1">
      <alignment/>
      <protection/>
    </xf>
    <xf numFmtId="0" fontId="9" fillId="2" borderId="0" xfId="22" applyFont="1" applyFill="1">
      <alignment/>
      <protection/>
    </xf>
    <xf numFmtId="0" fontId="11" fillId="2" borderId="0" xfId="22" applyFont="1" applyFill="1">
      <alignment/>
      <protection/>
    </xf>
    <xf numFmtId="0" fontId="10" fillId="2" borderId="2" xfId="22" applyFont="1" applyFill="1" applyBorder="1">
      <alignment/>
      <protection/>
    </xf>
    <xf numFmtId="1" fontId="10" fillId="2" borderId="2" xfId="22" applyNumberFormat="1" applyFont="1" applyFill="1" applyBorder="1">
      <alignment/>
      <protection/>
    </xf>
    <xf numFmtId="0" fontId="9" fillId="2" borderId="0" xfId="22" applyFont="1" applyFill="1" applyBorder="1">
      <alignment/>
      <protection/>
    </xf>
    <xf numFmtId="1" fontId="9" fillId="2" borderId="0" xfId="22" applyNumberFormat="1" applyFont="1" applyFill="1" applyBorder="1">
      <alignment/>
      <protection/>
    </xf>
    <xf numFmtId="2" fontId="9" fillId="2" borderId="0" xfId="22" applyNumberFormat="1" applyFont="1" applyFill="1" applyBorder="1">
      <alignment/>
      <protection/>
    </xf>
    <xf numFmtId="0" fontId="20" fillId="2" borderId="0" xfId="22" applyFont="1" applyFill="1" applyBorder="1">
      <alignment/>
      <protection/>
    </xf>
    <xf numFmtId="1" fontId="20" fillId="2" borderId="0" xfId="22" applyNumberFormat="1" applyFont="1" applyFill="1" applyBorder="1">
      <alignment/>
      <protection/>
    </xf>
    <xf numFmtId="172" fontId="20" fillId="2" borderId="0" xfId="22" applyNumberFormat="1" applyFont="1" applyFill="1" applyBorder="1">
      <alignment/>
      <protection/>
    </xf>
    <xf numFmtId="2" fontId="20" fillId="2" borderId="0" xfId="22" applyNumberFormat="1" applyFont="1" applyFill="1" applyBorder="1">
      <alignment/>
      <protection/>
    </xf>
    <xf numFmtId="1" fontId="21" fillId="2" borderId="0" xfId="22" applyNumberFormat="1" applyFont="1" applyFill="1" applyBorder="1">
      <alignment/>
      <protection/>
    </xf>
    <xf numFmtId="1" fontId="9" fillId="0" borderId="0" xfId="22" applyNumberFormat="1" applyFont="1" applyFill="1" applyBorder="1">
      <alignment/>
      <protection/>
    </xf>
    <xf numFmtId="0" fontId="20" fillId="2" borderId="0" xfId="22" applyFont="1" applyFill="1" applyBorder="1" applyAlignment="1">
      <alignment wrapText="1"/>
      <protection/>
    </xf>
    <xf numFmtId="0" fontId="20" fillId="2" borderId="3" xfId="22" applyFont="1" applyFill="1" applyBorder="1">
      <alignment/>
      <protection/>
    </xf>
    <xf numFmtId="1" fontId="20" fillId="2" borderId="3" xfId="22" applyNumberFormat="1" applyFont="1" applyFill="1" applyBorder="1">
      <alignment/>
      <protection/>
    </xf>
    <xf numFmtId="172" fontId="20" fillId="2" borderId="3" xfId="22" applyNumberFormat="1" applyFont="1" applyFill="1" applyBorder="1">
      <alignment/>
      <protection/>
    </xf>
    <xf numFmtId="2" fontId="20" fillId="2" borderId="3" xfId="22" applyNumberFormat="1" applyFont="1" applyFill="1" applyBorder="1">
      <alignment/>
      <protection/>
    </xf>
    <xf numFmtId="1" fontId="9" fillId="2" borderId="0" xfId="22" applyNumberFormat="1" applyFont="1" applyFill="1">
      <alignment/>
      <protection/>
    </xf>
    <xf numFmtId="1" fontId="9" fillId="2" borderId="2" xfId="22" applyNumberFormat="1" applyFont="1" applyFill="1" applyBorder="1">
      <alignment/>
      <protection/>
    </xf>
    <xf numFmtId="2" fontId="9" fillId="2" borderId="0" xfId="22" applyNumberFormat="1" applyFont="1" applyFill="1">
      <alignment/>
      <protection/>
    </xf>
    <xf numFmtId="1" fontId="9" fillId="2" borderId="3" xfId="22" applyNumberFormat="1" applyFont="1" applyFill="1" applyBorder="1">
      <alignment/>
      <protection/>
    </xf>
    <xf numFmtId="0" fontId="16" fillId="2" borderId="0" xfId="22" applyFont="1" applyFill="1">
      <alignment/>
      <protection/>
    </xf>
    <xf numFmtId="0" fontId="21" fillId="2" borderId="0" xfId="22" applyFont="1" applyFill="1" applyAlignment="1">
      <alignment/>
      <protection/>
    </xf>
    <xf numFmtId="0" fontId="21" fillId="2" borderId="0" xfId="22" applyFont="1" applyFill="1">
      <alignment/>
      <protection/>
    </xf>
    <xf numFmtId="1" fontId="21" fillId="2" borderId="0" xfId="22" applyNumberFormat="1" applyFont="1" applyFill="1">
      <alignment/>
      <protection/>
    </xf>
    <xf numFmtId="0" fontId="16" fillId="2" borderId="0" xfId="28" applyFont="1" applyFill="1">
      <alignment/>
      <protection/>
    </xf>
    <xf numFmtId="9" fontId="9" fillId="2" borderId="0" xfId="43" applyFont="1" applyFill="1" applyAlignment="1">
      <alignment/>
    </xf>
    <xf numFmtId="0" fontId="31" fillId="0" borderId="0" xfId="29" applyFont="1">
      <alignment/>
      <protection/>
    </xf>
    <xf numFmtId="0" fontId="21" fillId="2" borderId="0" xfId="22" applyFont="1" applyFill="1" applyBorder="1">
      <alignment/>
      <protection/>
    </xf>
    <xf numFmtId="9" fontId="9" fillId="2" borderId="0" xfId="43" applyFont="1" applyFill="1" applyBorder="1" applyAlignment="1">
      <alignment/>
    </xf>
    <xf numFmtId="0" fontId="10" fillId="2" borderId="0" xfId="28" applyFont="1" applyFill="1">
      <alignment/>
      <protection/>
    </xf>
    <xf numFmtId="0" fontId="9" fillId="2" borderId="0" xfId="28" applyFont="1" applyFill="1">
      <alignment/>
      <protection/>
    </xf>
    <xf numFmtId="0" fontId="11" fillId="2" borderId="0" xfId="28" applyFont="1" applyFill="1">
      <alignment/>
      <protection/>
    </xf>
    <xf numFmtId="0" fontId="10" fillId="2" borderId="1" xfId="28" applyFont="1" applyFill="1" applyBorder="1">
      <alignment/>
      <protection/>
    </xf>
    <xf numFmtId="0" fontId="9" fillId="2" borderId="2" xfId="28" applyFont="1" applyFill="1" applyBorder="1">
      <alignment/>
      <protection/>
    </xf>
    <xf numFmtId="1" fontId="9" fillId="2" borderId="2" xfId="28" applyNumberFormat="1" applyFont="1" applyFill="1" applyBorder="1">
      <alignment/>
      <protection/>
    </xf>
    <xf numFmtId="1" fontId="9" fillId="2" borderId="0" xfId="28" applyNumberFormat="1" applyFont="1" applyFill="1">
      <alignment/>
      <protection/>
    </xf>
    <xf numFmtId="0" fontId="20" fillId="2" borderId="0" xfId="28" applyFont="1" applyFill="1" applyBorder="1">
      <alignment/>
      <protection/>
    </xf>
    <xf numFmtId="1" fontId="21" fillId="2" borderId="0" xfId="28" applyNumberFormat="1" applyFont="1" applyFill="1" applyBorder="1">
      <alignment/>
      <protection/>
    </xf>
    <xf numFmtId="1" fontId="20" fillId="2" borderId="0" xfId="28" applyNumberFormat="1" applyFont="1" applyFill="1" applyBorder="1">
      <alignment/>
      <protection/>
    </xf>
    <xf numFmtId="0" fontId="9" fillId="2" borderId="0" xfId="28" applyFont="1" applyFill="1" applyBorder="1">
      <alignment/>
      <protection/>
    </xf>
    <xf numFmtId="1" fontId="9" fillId="2" borderId="0" xfId="28" applyNumberFormat="1" applyFont="1" applyFill="1" applyBorder="1">
      <alignment/>
      <protection/>
    </xf>
    <xf numFmtId="172" fontId="20" fillId="2" borderId="0" xfId="28" applyNumberFormat="1" applyFont="1" applyFill="1" applyBorder="1">
      <alignment/>
      <protection/>
    </xf>
    <xf numFmtId="1" fontId="9" fillId="2" borderId="0" xfId="28" applyNumberFormat="1" applyFont="1" applyFill="1" applyBorder="1" applyAlignment="1">
      <alignment horizontal="right"/>
      <protection/>
    </xf>
    <xf numFmtId="2" fontId="9" fillId="2" borderId="0" xfId="28" applyNumberFormat="1" applyFont="1" applyFill="1">
      <alignment/>
      <protection/>
    </xf>
    <xf numFmtId="172" fontId="21" fillId="2" borderId="0" xfId="28" applyNumberFormat="1" applyFont="1" applyFill="1" applyBorder="1">
      <alignment/>
      <protection/>
    </xf>
    <xf numFmtId="172" fontId="9" fillId="2" borderId="0" xfId="28" applyNumberFormat="1" applyFont="1" applyFill="1" applyBorder="1">
      <alignment/>
      <protection/>
    </xf>
    <xf numFmtId="0" fontId="20" fillId="2" borderId="3" xfId="28" applyFont="1" applyFill="1" applyBorder="1">
      <alignment/>
      <protection/>
    </xf>
    <xf numFmtId="1" fontId="21" fillId="2" borderId="3" xfId="28" applyNumberFormat="1" applyFont="1" applyFill="1" applyBorder="1">
      <alignment/>
      <protection/>
    </xf>
    <xf numFmtId="172" fontId="20" fillId="2" borderId="3" xfId="28" applyNumberFormat="1" applyFont="1" applyFill="1" applyBorder="1">
      <alignment/>
      <protection/>
    </xf>
    <xf numFmtId="1" fontId="20" fillId="2" borderId="3" xfId="28" applyNumberFormat="1" applyFont="1" applyFill="1" applyBorder="1">
      <alignment/>
      <protection/>
    </xf>
    <xf numFmtId="2" fontId="20" fillId="2" borderId="3" xfId="28" applyNumberFormat="1" applyFont="1" applyFill="1" applyBorder="1">
      <alignment/>
      <protection/>
    </xf>
    <xf numFmtId="0" fontId="10" fillId="2" borderId="2" xfId="28" applyFont="1" applyFill="1" applyBorder="1">
      <alignment/>
      <protection/>
    </xf>
    <xf numFmtId="0" fontId="21" fillId="2" borderId="0" xfId="28" applyFont="1" applyFill="1" applyAlignment="1">
      <alignment/>
      <protection/>
    </xf>
    <xf numFmtId="0" fontId="21" fillId="2" borderId="0" xfId="28" applyFont="1" applyFill="1">
      <alignment/>
      <protection/>
    </xf>
    <xf numFmtId="0" fontId="10" fillId="2" borderId="0" xfId="28" applyFont="1" applyFill="1" applyBorder="1">
      <alignment/>
      <protection/>
    </xf>
    <xf numFmtId="1" fontId="21" fillId="2" borderId="0" xfId="28" applyNumberFormat="1" applyFont="1" applyFill="1">
      <alignment/>
      <protection/>
    </xf>
    <xf numFmtId="0" fontId="9" fillId="2" borderId="0" xfId="28" applyFont="1" applyFill="1" applyAlignment="1">
      <alignment/>
      <protection/>
    </xf>
    <xf numFmtId="172" fontId="9" fillId="2" borderId="0" xfId="28" applyNumberFormat="1" applyFont="1" applyFill="1">
      <alignment/>
      <protection/>
    </xf>
    <xf numFmtId="0" fontId="16" fillId="2" borderId="0" xfId="23" applyFont="1" applyFill="1">
      <alignment/>
      <protection/>
    </xf>
    <xf numFmtId="0" fontId="2" fillId="2" borderId="0" xfId="23" applyFont="1" applyFill="1" applyBorder="1">
      <alignment/>
      <protection/>
    </xf>
    <xf numFmtId="0" fontId="0" fillId="2" borderId="0" xfId="23" applyFont="1" applyFill="1" applyBorder="1">
      <alignment/>
      <protection/>
    </xf>
    <xf numFmtId="0" fontId="0" fillId="2" borderId="0" xfId="23" applyFont="1" applyFill="1">
      <alignment/>
      <protection/>
    </xf>
    <xf numFmtId="0" fontId="10" fillId="2" borderId="0" xfId="30" applyFont="1" applyFill="1">
      <alignment/>
      <protection/>
    </xf>
    <xf numFmtId="0" fontId="9" fillId="2" borderId="0" xfId="30" applyFont="1" applyFill="1">
      <alignment/>
      <protection/>
    </xf>
    <xf numFmtId="0" fontId="11" fillId="2" borderId="0" xfId="30" applyFont="1" applyFill="1">
      <alignment/>
      <protection/>
    </xf>
    <xf numFmtId="0" fontId="10" fillId="2" borderId="1" xfId="30" applyFont="1" applyFill="1" applyBorder="1">
      <alignment/>
      <protection/>
    </xf>
    <xf numFmtId="0" fontId="10" fillId="2" borderId="1" xfId="30" applyNumberFormat="1" applyFont="1" applyFill="1" applyBorder="1">
      <alignment/>
      <protection/>
    </xf>
    <xf numFmtId="0" fontId="9" fillId="2" borderId="2" xfId="30" applyFont="1" applyFill="1" applyBorder="1">
      <alignment/>
      <protection/>
    </xf>
    <xf numFmtId="172" fontId="9" fillId="2" borderId="2" xfId="30" applyNumberFormat="1" applyFont="1" applyFill="1" applyBorder="1">
      <alignment/>
      <protection/>
    </xf>
    <xf numFmtId="0" fontId="20" fillId="2" borderId="0" xfId="30" applyFont="1" applyFill="1" applyBorder="1">
      <alignment/>
      <protection/>
    </xf>
    <xf numFmtId="172" fontId="20" fillId="2" borderId="0" xfId="30" applyNumberFormat="1" applyFont="1" applyFill="1" applyBorder="1">
      <alignment/>
      <protection/>
    </xf>
    <xf numFmtId="0" fontId="9" fillId="2" borderId="0" xfId="30" applyFont="1" applyFill="1" applyBorder="1">
      <alignment/>
      <protection/>
    </xf>
    <xf numFmtId="172" fontId="9" fillId="2" borderId="0" xfId="30" applyNumberFormat="1" applyFont="1" applyFill="1" applyBorder="1">
      <alignment/>
      <protection/>
    </xf>
    <xf numFmtId="172" fontId="21" fillId="2" borderId="0" xfId="30" applyNumberFormat="1" applyFont="1" applyFill="1" applyBorder="1">
      <alignment/>
      <protection/>
    </xf>
    <xf numFmtId="0" fontId="14" fillId="2" borderId="0" xfId="30" applyFont="1" applyFill="1" applyBorder="1">
      <alignment/>
      <protection/>
    </xf>
    <xf numFmtId="0" fontId="20" fillId="2" borderId="3" xfId="30" applyFont="1" applyFill="1" applyBorder="1">
      <alignment/>
      <protection/>
    </xf>
    <xf numFmtId="172" fontId="21" fillId="2" borderId="3" xfId="30" applyNumberFormat="1" applyFont="1" applyFill="1" applyBorder="1">
      <alignment/>
      <protection/>
    </xf>
    <xf numFmtId="172" fontId="20" fillId="2" borderId="3" xfId="30" applyNumberFormat="1" applyFont="1" applyFill="1" applyBorder="1">
      <alignment/>
      <protection/>
    </xf>
    <xf numFmtId="172" fontId="9" fillId="0" borderId="0" xfId="30" applyNumberFormat="1" applyFont="1" applyFill="1" applyBorder="1">
      <alignment/>
      <protection/>
    </xf>
    <xf numFmtId="172" fontId="9" fillId="2" borderId="0" xfId="30" applyNumberFormat="1" applyFont="1" applyFill="1">
      <alignment/>
      <protection/>
    </xf>
    <xf numFmtId="172" fontId="9" fillId="2" borderId="0" xfId="30" applyNumberFormat="1" applyFont="1" applyFill="1" applyAlignment="1">
      <alignment horizontal="right"/>
      <protection/>
    </xf>
    <xf numFmtId="0" fontId="21" fillId="2" borderId="3" xfId="30" applyFont="1" applyFill="1" applyBorder="1">
      <alignment/>
      <protection/>
    </xf>
    <xf numFmtId="0" fontId="21" fillId="2" borderId="0" xfId="30" applyFont="1" applyFill="1" applyAlignment="1">
      <alignment/>
      <protection/>
    </xf>
    <xf numFmtId="0" fontId="21" fillId="2" borderId="0" xfId="30" applyFont="1" applyFill="1">
      <alignment/>
      <protection/>
    </xf>
    <xf numFmtId="172" fontId="21" fillId="2" borderId="0" xfId="30" applyNumberFormat="1" applyFont="1" applyFill="1">
      <alignment/>
      <protection/>
    </xf>
    <xf numFmtId="0" fontId="10" fillId="2" borderId="0" xfId="31" applyFont="1" applyFill="1" applyBorder="1">
      <alignment/>
      <protection/>
    </xf>
    <xf numFmtId="0" fontId="9" fillId="2" borderId="0" xfId="31" applyFont="1" applyFill="1" applyBorder="1">
      <alignment/>
      <protection/>
    </xf>
    <xf numFmtId="0" fontId="9" fillId="2" borderId="0" xfId="31" applyFont="1" applyFill="1">
      <alignment/>
      <protection/>
    </xf>
    <xf numFmtId="0" fontId="11" fillId="2" borderId="0" xfId="31" applyFont="1" applyFill="1" applyBorder="1">
      <alignment/>
      <protection/>
    </xf>
    <xf numFmtId="0" fontId="10" fillId="2" borderId="0" xfId="31" applyFont="1" applyFill="1">
      <alignment/>
      <protection/>
    </xf>
    <xf numFmtId="0" fontId="11" fillId="2" borderId="0" xfId="31" applyFont="1" applyFill="1">
      <alignment/>
      <protection/>
    </xf>
    <xf numFmtId="0" fontId="10" fillId="2" borderId="1" xfId="31" applyFont="1" applyFill="1" applyBorder="1">
      <alignment/>
      <protection/>
    </xf>
    <xf numFmtId="0" fontId="10" fillId="2" borderId="1" xfId="31" applyFont="1" applyFill="1" applyBorder="1" applyAlignment="1">
      <alignment horizontal="right"/>
      <protection/>
    </xf>
    <xf numFmtId="0" fontId="9" fillId="2" borderId="2" xfId="31" applyFont="1" applyFill="1" applyBorder="1">
      <alignment/>
      <protection/>
    </xf>
    <xf numFmtId="172" fontId="9" fillId="2" borderId="2" xfId="31" applyNumberFormat="1" applyFont="1" applyFill="1" applyBorder="1">
      <alignment/>
      <protection/>
    </xf>
    <xf numFmtId="172" fontId="9" fillId="2" borderId="2" xfId="31" applyNumberFormat="1" applyFont="1" applyFill="1" applyBorder="1" applyAlignment="1">
      <alignment horizontal="right"/>
      <protection/>
    </xf>
    <xf numFmtId="172" fontId="9" fillId="2" borderId="0" xfId="31" applyNumberFormat="1" applyFont="1" applyFill="1" applyBorder="1" applyAlignment="1">
      <alignment horizontal="right"/>
      <protection/>
    </xf>
    <xf numFmtId="0" fontId="20" fillId="2" borderId="0" xfId="31" applyFont="1" applyFill="1" applyBorder="1">
      <alignment/>
      <protection/>
    </xf>
    <xf numFmtId="172" fontId="20" fillId="2" borderId="0" xfId="31" applyNumberFormat="1" applyFont="1" applyFill="1" applyBorder="1">
      <alignment/>
      <protection/>
    </xf>
    <xf numFmtId="172" fontId="20" fillId="2" borderId="0" xfId="31" applyNumberFormat="1" applyFont="1" applyFill="1" applyBorder="1" applyAlignment="1">
      <alignment horizontal="right"/>
      <protection/>
    </xf>
    <xf numFmtId="172" fontId="9" fillId="2" borderId="0" xfId="31" applyNumberFormat="1" applyFont="1" applyFill="1" applyBorder="1">
      <alignment/>
      <protection/>
    </xf>
    <xf numFmtId="0" fontId="20" fillId="2" borderId="3" xfId="31" applyFont="1" applyFill="1" applyBorder="1">
      <alignment/>
      <protection/>
    </xf>
    <xf numFmtId="0" fontId="21" fillId="2" borderId="0" xfId="31" applyFont="1" applyFill="1" applyBorder="1">
      <alignment/>
      <protection/>
    </xf>
    <xf numFmtId="0" fontId="21" fillId="2" borderId="3" xfId="31" applyFont="1" applyFill="1" applyBorder="1">
      <alignment/>
      <protection/>
    </xf>
    <xf numFmtId="172" fontId="21" fillId="2" borderId="3" xfId="31" applyNumberFormat="1" applyFont="1" applyFill="1" applyBorder="1">
      <alignment/>
      <protection/>
    </xf>
    <xf numFmtId="172" fontId="21" fillId="2" borderId="3" xfId="31" applyNumberFormat="1" applyFont="1" applyFill="1" applyBorder="1" applyAlignment="1">
      <alignment horizontal="right"/>
      <protection/>
    </xf>
    <xf numFmtId="172" fontId="21" fillId="2" borderId="0" xfId="31" applyNumberFormat="1" applyFont="1" applyFill="1" applyBorder="1">
      <alignment/>
      <protection/>
    </xf>
    <xf numFmtId="1" fontId="21" fillId="2" borderId="3" xfId="31" applyNumberFormat="1" applyFont="1" applyFill="1" applyBorder="1">
      <alignment/>
      <protection/>
    </xf>
    <xf numFmtId="1" fontId="9" fillId="2" borderId="0" xfId="31" applyNumberFormat="1" applyFont="1" applyFill="1" applyBorder="1">
      <alignment/>
      <protection/>
    </xf>
    <xf numFmtId="1" fontId="9" fillId="2" borderId="0" xfId="31" applyNumberFormat="1" applyFont="1" applyFill="1" applyBorder="1" applyAlignment="1">
      <alignment horizontal="right"/>
      <protection/>
    </xf>
    <xf numFmtId="0" fontId="16" fillId="2" borderId="0" xfId="31" applyFont="1" applyFill="1" applyBorder="1">
      <alignment/>
      <protection/>
    </xf>
    <xf numFmtId="0" fontId="16" fillId="2" borderId="0" xfId="31" applyFont="1" applyFill="1">
      <alignment/>
      <protection/>
    </xf>
    <xf numFmtId="172" fontId="9" fillId="2" borderId="3" xfId="31" applyNumberFormat="1" applyFont="1" applyFill="1" applyBorder="1" applyAlignment="1">
      <alignment horizontal="right"/>
      <protection/>
    </xf>
    <xf numFmtId="1" fontId="21" fillId="2" borderId="0" xfId="31" applyNumberFormat="1" applyFont="1" applyFill="1" applyBorder="1">
      <alignment/>
      <protection/>
    </xf>
    <xf numFmtId="172" fontId="14" fillId="2" borderId="0" xfId="31" applyNumberFormat="1" applyFont="1" applyFill="1" applyBorder="1">
      <alignment/>
      <protection/>
    </xf>
    <xf numFmtId="172" fontId="9" fillId="2" borderId="3" xfId="31" applyNumberFormat="1" applyFont="1" applyFill="1" applyBorder="1">
      <alignment/>
      <protection/>
    </xf>
    <xf numFmtId="1" fontId="9" fillId="2" borderId="3" xfId="31" applyNumberFormat="1" applyFont="1" applyFill="1" applyBorder="1">
      <alignment/>
      <protection/>
    </xf>
    <xf numFmtId="0" fontId="21" fillId="2" borderId="0" xfId="31" applyFont="1" applyFill="1">
      <alignment/>
      <protection/>
    </xf>
    <xf numFmtId="0" fontId="18" fillId="2" borderId="0" xfId="31" applyFont="1" applyFill="1">
      <alignment/>
      <protection/>
    </xf>
    <xf numFmtId="0" fontId="17" fillId="2" borderId="0" xfId="31" applyFont="1" applyFill="1">
      <alignment/>
      <protection/>
    </xf>
    <xf numFmtId="0" fontId="10" fillId="2" borderId="2" xfId="31" applyFont="1" applyFill="1" applyBorder="1">
      <alignment/>
      <protection/>
    </xf>
    <xf numFmtId="0" fontId="10" fillId="2" borderId="2" xfId="31" applyFont="1" applyFill="1" applyBorder="1" applyAlignment="1">
      <alignment/>
      <protection/>
    </xf>
    <xf numFmtId="177" fontId="9" fillId="2" borderId="0" xfId="31" applyNumberFormat="1" applyFont="1" applyFill="1" applyBorder="1">
      <alignment/>
      <protection/>
    </xf>
    <xf numFmtId="0" fontId="14" fillId="2" borderId="0" xfId="31" applyFont="1" applyFill="1" applyBorder="1">
      <alignment/>
      <protection/>
    </xf>
    <xf numFmtId="2" fontId="9" fillId="2" borderId="0" xfId="31" applyNumberFormat="1" applyFont="1" applyFill="1" applyBorder="1">
      <alignment/>
      <protection/>
    </xf>
    <xf numFmtId="0" fontId="9" fillId="2" borderId="3" xfId="31" applyFont="1" applyFill="1" applyBorder="1">
      <alignment/>
      <protection/>
    </xf>
    <xf numFmtId="172" fontId="18" fillId="2" borderId="0" xfId="31" applyNumberFormat="1" applyFont="1" applyFill="1" applyBorder="1">
      <alignment/>
      <protection/>
    </xf>
    <xf numFmtId="0" fontId="17" fillId="2" borderId="3" xfId="31" applyFont="1" applyFill="1" applyBorder="1">
      <alignment/>
      <protection/>
    </xf>
    <xf numFmtId="0" fontId="10" fillId="2" borderId="1" xfId="31" applyFont="1" applyFill="1" applyBorder="1" applyAlignment="1">
      <alignment/>
      <protection/>
    </xf>
    <xf numFmtId="177" fontId="9" fillId="2" borderId="2" xfId="31" applyNumberFormat="1" applyFont="1" applyFill="1" applyBorder="1">
      <alignment/>
      <protection/>
    </xf>
    <xf numFmtId="172" fontId="10" fillId="2" borderId="0" xfId="31" applyNumberFormat="1" applyFont="1" applyFill="1" applyBorder="1">
      <alignment/>
      <protection/>
    </xf>
    <xf numFmtId="173" fontId="9" fillId="2" borderId="0" xfId="31" applyNumberFormat="1" applyFont="1" applyFill="1" applyBorder="1">
      <alignment/>
      <protection/>
    </xf>
    <xf numFmtId="172" fontId="16" fillId="2" borderId="0" xfId="31" applyNumberFormat="1" applyFont="1" applyFill="1">
      <alignment/>
      <protection/>
    </xf>
    <xf numFmtId="173" fontId="16" fillId="2" borderId="0" xfId="31" applyNumberFormat="1" applyFont="1" applyFill="1">
      <alignment/>
      <protection/>
    </xf>
    <xf numFmtId="177" fontId="21" fillId="2" borderId="0" xfId="31" applyNumberFormat="1" applyFont="1" applyFill="1" applyBorder="1">
      <alignment/>
      <protection/>
    </xf>
    <xf numFmtId="177" fontId="20" fillId="2" borderId="0" xfId="31" applyNumberFormat="1" applyFont="1" applyFill="1" applyBorder="1">
      <alignment/>
      <protection/>
    </xf>
    <xf numFmtId="177" fontId="14" fillId="2" borderId="0" xfId="31" applyNumberFormat="1" applyFont="1" applyFill="1" applyBorder="1">
      <alignment/>
      <protection/>
    </xf>
    <xf numFmtId="177" fontId="20" fillId="2" borderId="3" xfId="31" applyNumberFormat="1" applyFont="1" applyFill="1" applyBorder="1">
      <alignment/>
      <protection/>
    </xf>
    <xf numFmtId="177" fontId="14" fillId="2" borderId="3" xfId="31" applyNumberFormat="1" applyFont="1" applyFill="1" applyBorder="1">
      <alignment/>
      <protection/>
    </xf>
    <xf numFmtId="177" fontId="10" fillId="2" borderId="0" xfId="31" applyNumberFormat="1" applyFont="1" applyFill="1">
      <alignment/>
      <protection/>
    </xf>
    <xf numFmtId="177" fontId="16" fillId="2" borderId="0" xfId="31" applyNumberFormat="1" applyFont="1" applyFill="1">
      <alignment/>
      <protection/>
    </xf>
    <xf numFmtId="0" fontId="9" fillId="2" borderId="0" xfId="32" applyFont="1" applyFill="1">
      <alignment/>
      <protection/>
    </xf>
    <xf numFmtId="0" fontId="10" fillId="2" borderId="0" xfId="32" applyFont="1" applyFill="1">
      <alignment/>
      <protection/>
    </xf>
    <xf numFmtId="0" fontId="14" fillId="2" borderId="0" xfId="32" applyFont="1" applyFill="1">
      <alignment/>
      <protection/>
    </xf>
    <xf numFmtId="0" fontId="11" fillId="2" borderId="0" xfId="32" applyFont="1" applyFill="1">
      <alignment/>
      <protection/>
    </xf>
    <xf numFmtId="0" fontId="10" fillId="2" borderId="1" xfId="32" applyFont="1" applyFill="1" applyBorder="1">
      <alignment/>
      <protection/>
    </xf>
    <xf numFmtId="0" fontId="9" fillId="2" borderId="2" xfId="32" applyFont="1" applyFill="1" applyBorder="1">
      <alignment/>
      <protection/>
    </xf>
    <xf numFmtId="172" fontId="9" fillId="2" borderId="2" xfId="32" applyNumberFormat="1" applyFont="1" applyFill="1" applyBorder="1">
      <alignment/>
      <protection/>
    </xf>
    <xf numFmtId="172" fontId="9" fillId="2" borderId="2" xfId="0" applyNumberFormat="1" applyFont="1" applyFill="1" applyBorder="1" applyAlignment="1">
      <alignment/>
    </xf>
    <xf numFmtId="0" fontId="20" fillId="2" borderId="0" xfId="32" applyFont="1" applyFill="1" applyBorder="1">
      <alignment/>
      <protection/>
    </xf>
    <xf numFmtId="172" fontId="20" fillId="2" borderId="0" xfId="32" applyNumberFormat="1" applyFont="1" applyFill="1" applyBorder="1">
      <alignment/>
      <protection/>
    </xf>
    <xf numFmtId="172" fontId="20" fillId="2" borderId="0" xfId="0" applyNumberFormat="1" applyFont="1" applyFill="1" applyBorder="1" applyAlignment="1">
      <alignment/>
    </xf>
    <xf numFmtId="0" fontId="9" fillId="2" borderId="0" xfId="32" applyFont="1" applyFill="1" applyBorder="1">
      <alignment/>
      <protection/>
    </xf>
    <xf numFmtId="172" fontId="9" fillId="2" borderId="0" xfId="32" applyNumberFormat="1" applyFont="1" applyFill="1" applyBorder="1">
      <alignment/>
      <protection/>
    </xf>
    <xf numFmtId="172" fontId="9" fillId="2" borderId="0" xfId="0" applyNumberFormat="1" applyFont="1" applyFill="1" applyBorder="1" applyAlignment="1">
      <alignment/>
    </xf>
    <xf numFmtId="172" fontId="9" fillId="2" borderId="0" xfId="32" applyNumberFormat="1" applyFont="1" applyFill="1">
      <alignment/>
      <protection/>
    </xf>
    <xf numFmtId="172" fontId="9" fillId="2" borderId="0" xfId="0" applyNumberFormat="1" applyFont="1" applyFill="1" applyAlignment="1">
      <alignment/>
    </xf>
    <xf numFmtId="0" fontId="20" fillId="2" borderId="0" xfId="32" applyFont="1" applyFill="1">
      <alignment/>
      <protection/>
    </xf>
    <xf numFmtId="0" fontId="21" fillId="2" borderId="0" xfId="32" applyFont="1" applyFill="1">
      <alignment/>
      <protection/>
    </xf>
    <xf numFmtId="172" fontId="21" fillId="2" borderId="0" xfId="32" applyNumberFormat="1" applyFont="1" applyFill="1">
      <alignment/>
      <protection/>
    </xf>
    <xf numFmtId="172" fontId="21" fillId="2" borderId="0" xfId="0" applyNumberFormat="1" applyFont="1" applyFill="1" applyAlignment="1">
      <alignment/>
    </xf>
    <xf numFmtId="0" fontId="21" fillId="2" borderId="0" xfId="32" applyFont="1" applyFill="1" applyBorder="1">
      <alignment/>
      <protection/>
    </xf>
    <xf numFmtId="172" fontId="21" fillId="2" borderId="0" xfId="32" applyNumberFormat="1" applyFont="1" applyFill="1" applyBorder="1">
      <alignment/>
      <protection/>
    </xf>
    <xf numFmtId="172" fontId="21" fillId="2" borderId="0" xfId="0" applyNumberFormat="1" applyFont="1" applyFill="1" applyBorder="1" applyAlignment="1">
      <alignment/>
    </xf>
    <xf numFmtId="0" fontId="20" fillId="2" borderId="3" xfId="32" applyFont="1" applyFill="1" applyBorder="1">
      <alignment/>
      <protection/>
    </xf>
    <xf numFmtId="0" fontId="21" fillId="2" borderId="3" xfId="32" applyFont="1" applyFill="1" applyBorder="1">
      <alignment/>
      <protection/>
    </xf>
    <xf numFmtId="172" fontId="21" fillId="2" borderId="3" xfId="32" applyNumberFormat="1" applyFont="1" applyFill="1" applyBorder="1">
      <alignment/>
      <protection/>
    </xf>
    <xf numFmtId="172" fontId="21" fillId="2" borderId="3" xfId="0" applyNumberFormat="1" applyFont="1" applyFill="1" applyBorder="1" applyAlignment="1">
      <alignment/>
    </xf>
    <xf numFmtId="0" fontId="16" fillId="2" borderId="0" xfId="32" applyFont="1" applyFill="1">
      <alignment/>
      <protection/>
    </xf>
    <xf numFmtId="0" fontId="10" fillId="2" borderId="0" xfId="0" applyFont="1" applyFill="1" applyAlignment="1">
      <alignment/>
    </xf>
    <xf numFmtId="0" fontId="9" fillId="2" borderId="0" xfId="0" applyFont="1" applyFill="1" applyAlignment="1">
      <alignment/>
    </xf>
    <xf numFmtId="0" fontId="11" fillId="2" borderId="0" xfId="0" applyFont="1" applyFill="1" applyAlignment="1">
      <alignment/>
    </xf>
    <xf numFmtId="0" fontId="10" fillId="2" borderId="1" xfId="0" applyFont="1" applyFill="1" applyBorder="1" applyAlignment="1">
      <alignment/>
    </xf>
    <xf numFmtId="0" fontId="9" fillId="2" borderId="2" xfId="0" applyFont="1" applyFill="1" applyBorder="1" applyAlignment="1">
      <alignment/>
    </xf>
    <xf numFmtId="0" fontId="20" fillId="2" borderId="0" xfId="0" applyFont="1" applyFill="1" applyBorder="1" applyAlignment="1">
      <alignment/>
    </xf>
    <xf numFmtId="0" fontId="14" fillId="2" borderId="0" xfId="0" applyFont="1" applyFill="1" applyBorder="1" applyAlignment="1">
      <alignment/>
    </xf>
    <xf numFmtId="172" fontId="14" fillId="2" borderId="0" xfId="0" applyNumberFormat="1" applyFont="1" applyFill="1" applyBorder="1" applyAlignment="1">
      <alignment/>
    </xf>
    <xf numFmtId="0" fontId="9" fillId="2" borderId="0" xfId="0" applyFont="1" applyFill="1" applyBorder="1" applyAlignment="1">
      <alignment/>
    </xf>
    <xf numFmtId="0" fontId="20" fillId="2" borderId="0" xfId="0" applyFont="1" applyFill="1" applyAlignment="1">
      <alignment/>
    </xf>
    <xf numFmtId="0" fontId="21" fillId="2" borderId="0" xfId="0" applyFont="1" applyFill="1" applyAlignment="1">
      <alignment/>
    </xf>
    <xf numFmtId="0" fontId="21" fillId="2" borderId="0" xfId="0" applyFont="1" applyFill="1" applyBorder="1" applyAlignment="1">
      <alignment/>
    </xf>
    <xf numFmtId="0" fontId="20" fillId="2" borderId="3" xfId="0" applyFont="1" applyFill="1" applyBorder="1" applyAlignment="1">
      <alignment/>
    </xf>
    <xf numFmtId="0" fontId="21" fillId="2" borderId="3" xfId="0" applyFont="1" applyFill="1" applyBorder="1" applyAlignment="1">
      <alignment/>
    </xf>
    <xf numFmtId="0" fontId="9" fillId="2" borderId="3" xfId="0" applyFont="1" applyFill="1" applyBorder="1" applyAlignment="1">
      <alignment/>
    </xf>
    <xf numFmtId="172" fontId="9" fillId="2" borderId="3" xfId="0" applyNumberFormat="1" applyFont="1" applyFill="1" applyBorder="1" applyAlignment="1">
      <alignment/>
    </xf>
    <xf numFmtId="0" fontId="16" fillId="2" borderId="0" xfId="0" applyFont="1" applyFill="1" applyAlignment="1">
      <alignment/>
    </xf>
    <xf numFmtId="0" fontId="10" fillId="2" borderId="0" xfId="33" applyFont="1" applyFill="1">
      <alignment/>
      <protection/>
    </xf>
    <xf numFmtId="0" fontId="9" fillId="2" borderId="0" xfId="33" applyFont="1" applyFill="1">
      <alignment/>
      <protection/>
    </xf>
    <xf numFmtId="0" fontId="11" fillId="2" borderId="0" xfId="33" applyFont="1" applyFill="1">
      <alignment/>
      <protection/>
    </xf>
    <xf numFmtId="172" fontId="10" fillId="2" borderId="1" xfId="33" applyNumberFormat="1" applyFont="1" applyFill="1" applyBorder="1">
      <alignment/>
      <protection/>
    </xf>
    <xf numFmtId="1" fontId="10" fillId="2" borderId="1" xfId="33" applyNumberFormat="1" applyFont="1" applyFill="1" applyBorder="1">
      <alignment/>
      <protection/>
    </xf>
    <xf numFmtId="0" fontId="10" fillId="2" borderId="1" xfId="33" applyFont="1" applyFill="1" applyBorder="1">
      <alignment/>
      <protection/>
    </xf>
    <xf numFmtId="172" fontId="9" fillId="2" borderId="0" xfId="33" applyNumberFormat="1" applyFont="1" applyFill="1" applyBorder="1">
      <alignment/>
      <protection/>
    </xf>
    <xf numFmtId="0" fontId="9" fillId="2" borderId="0" xfId="33" applyFont="1" applyFill="1" applyBorder="1">
      <alignment/>
      <protection/>
    </xf>
    <xf numFmtId="2" fontId="9" fillId="2" borderId="0" xfId="33" applyNumberFormat="1" applyFont="1" applyFill="1" applyBorder="1">
      <alignment/>
      <protection/>
    </xf>
    <xf numFmtId="172" fontId="20" fillId="2" borderId="0" xfId="33" applyNumberFormat="1" applyFont="1" applyFill="1" applyBorder="1">
      <alignment/>
      <protection/>
    </xf>
    <xf numFmtId="2" fontId="20" fillId="2" borderId="0" xfId="33" applyNumberFormat="1" applyFont="1" applyFill="1" applyBorder="1">
      <alignment/>
      <protection/>
    </xf>
    <xf numFmtId="0" fontId="20" fillId="2" borderId="0" xfId="33" applyFont="1" applyFill="1" applyBorder="1">
      <alignment/>
      <protection/>
    </xf>
    <xf numFmtId="172" fontId="9" fillId="2" borderId="0" xfId="33" applyNumberFormat="1" applyFont="1" applyFill="1" applyBorder="1" applyAlignment="1">
      <alignment horizontal="right"/>
      <protection/>
    </xf>
    <xf numFmtId="172" fontId="20" fillId="2" borderId="3" xfId="33" applyNumberFormat="1" applyFont="1" applyFill="1" applyBorder="1">
      <alignment/>
      <protection/>
    </xf>
    <xf numFmtId="2" fontId="20" fillId="2" borderId="3" xfId="33" applyNumberFormat="1" applyFont="1" applyFill="1" applyBorder="1">
      <alignment/>
      <protection/>
    </xf>
    <xf numFmtId="0" fontId="20" fillId="2" borderId="3" xfId="33" applyFont="1" applyFill="1" applyBorder="1">
      <alignment/>
      <protection/>
    </xf>
    <xf numFmtId="0" fontId="2" fillId="2" borderId="0" xfId="33" applyFont="1" applyFill="1" applyBorder="1">
      <alignment/>
      <protection/>
    </xf>
    <xf numFmtId="0" fontId="16" fillId="2" borderId="0" xfId="33" applyFont="1" applyFill="1">
      <alignment/>
      <protection/>
    </xf>
    <xf numFmtId="0" fontId="21" fillId="2" borderId="0" xfId="33" applyFont="1" applyFill="1" applyAlignment="1">
      <alignment/>
      <protection/>
    </xf>
    <xf numFmtId="0" fontId="21" fillId="2" borderId="0" xfId="33" applyFont="1" applyFill="1">
      <alignment/>
      <protection/>
    </xf>
    <xf numFmtId="0" fontId="0" fillId="2" borderId="0" xfId="33" applyFont="1" applyFill="1">
      <alignment/>
      <protection/>
    </xf>
    <xf numFmtId="0" fontId="9" fillId="2" borderId="1" xfId="33" applyFont="1" applyFill="1" applyBorder="1">
      <alignment/>
      <protection/>
    </xf>
    <xf numFmtId="0" fontId="9" fillId="2" borderId="2" xfId="33" applyFont="1" applyFill="1" applyBorder="1">
      <alignment/>
      <protection/>
    </xf>
    <xf numFmtId="172" fontId="9" fillId="2" borderId="2" xfId="33" applyNumberFormat="1" applyFont="1" applyFill="1" applyBorder="1">
      <alignment/>
      <protection/>
    </xf>
    <xf numFmtId="172" fontId="9" fillId="2" borderId="0" xfId="33" applyNumberFormat="1" applyFont="1" applyFill="1">
      <alignment/>
      <protection/>
    </xf>
    <xf numFmtId="0" fontId="9" fillId="2" borderId="0" xfId="33" applyFont="1" applyFill="1" applyAlignment="1">
      <alignment/>
      <protection/>
    </xf>
    <xf numFmtId="3" fontId="9" fillId="2" borderId="2" xfId="33" applyNumberFormat="1" applyFont="1" applyFill="1" applyBorder="1">
      <alignment/>
      <protection/>
    </xf>
    <xf numFmtId="3" fontId="9" fillId="2" borderId="0" xfId="33" applyNumberFormat="1" applyFont="1" applyFill="1">
      <alignment/>
      <protection/>
    </xf>
    <xf numFmtId="3" fontId="9" fillId="2" borderId="0" xfId="33" applyNumberFormat="1" applyFont="1" applyFill="1" applyBorder="1">
      <alignment/>
      <protection/>
    </xf>
    <xf numFmtId="1" fontId="9" fillId="2" borderId="0" xfId="33" applyNumberFormat="1" applyFont="1" applyFill="1" applyBorder="1">
      <alignment/>
      <protection/>
    </xf>
    <xf numFmtId="204" fontId="9" fillId="2" borderId="0" xfId="43" applyNumberFormat="1" applyFont="1" applyFill="1" applyBorder="1" applyAlignment="1">
      <alignment/>
    </xf>
    <xf numFmtId="3" fontId="20" fillId="2" borderId="0" xfId="33" applyNumberFormat="1" applyFont="1" applyFill="1" applyBorder="1">
      <alignment/>
      <protection/>
    </xf>
    <xf numFmtId="3" fontId="21" fillId="2" borderId="0" xfId="33" applyNumberFormat="1" applyFont="1" applyFill="1">
      <alignment/>
      <protection/>
    </xf>
    <xf numFmtId="3" fontId="21" fillId="2" borderId="0" xfId="33" applyNumberFormat="1" applyFont="1" applyFill="1" applyBorder="1">
      <alignment/>
      <protection/>
    </xf>
    <xf numFmtId="3" fontId="9" fillId="2" borderId="0" xfId="33" applyNumberFormat="1" applyFont="1" applyFill="1" applyBorder="1" applyAlignment="1">
      <alignment horizontal="right" vertical="center"/>
      <protection/>
    </xf>
    <xf numFmtId="2" fontId="9" fillId="2" borderId="0" xfId="43" applyNumberFormat="1" applyFont="1" applyFill="1" applyBorder="1" applyAlignment="1">
      <alignment/>
    </xf>
    <xf numFmtId="3" fontId="21" fillId="2" borderId="3" xfId="33" applyNumberFormat="1" applyFont="1" applyFill="1" applyBorder="1">
      <alignment/>
      <protection/>
    </xf>
    <xf numFmtId="2" fontId="9" fillId="2" borderId="2" xfId="33" applyNumberFormat="1" applyFont="1" applyFill="1" applyBorder="1">
      <alignment/>
      <protection/>
    </xf>
    <xf numFmtId="2" fontId="9" fillId="2" borderId="2" xfId="43" applyNumberFormat="1" applyFont="1" applyFill="1" applyBorder="1" applyAlignment="1">
      <alignment/>
    </xf>
    <xf numFmtId="1" fontId="20" fillId="2" borderId="3" xfId="33" applyNumberFormat="1" applyFont="1" applyFill="1" applyBorder="1">
      <alignment/>
      <protection/>
    </xf>
    <xf numFmtId="0" fontId="16" fillId="2" borderId="0" xfId="33" applyFont="1" applyFill="1" applyBorder="1">
      <alignment/>
      <protection/>
    </xf>
    <xf numFmtId="0" fontId="21" fillId="2" borderId="0" xfId="33" applyFont="1" applyFill="1" applyBorder="1" applyAlignment="1">
      <alignment/>
      <protection/>
    </xf>
    <xf numFmtId="0" fontId="21" fillId="2" borderId="0" xfId="33" applyFont="1" applyFill="1" applyBorder="1">
      <alignment/>
      <protection/>
    </xf>
    <xf numFmtId="177" fontId="20" fillId="2" borderId="3" xfId="33" applyNumberFormat="1" applyFont="1" applyFill="1" applyBorder="1">
      <alignment/>
      <protection/>
    </xf>
    <xf numFmtId="0" fontId="1" fillId="2" borderId="2" xfId="33" applyFont="1" applyFill="1" applyBorder="1">
      <alignment/>
      <protection/>
    </xf>
    <xf numFmtId="0" fontId="1" fillId="2" borderId="2" xfId="33" applyFont="1" applyFill="1" applyBorder="1" applyAlignment="1">
      <alignment horizontal="right"/>
      <protection/>
    </xf>
    <xf numFmtId="0" fontId="2" fillId="2" borderId="0" xfId="33" applyFont="1" applyFill="1" applyBorder="1" applyAlignment="1">
      <alignment horizontal="right"/>
      <protection/>
    </xf>
    <xf numFmtId="0" fontId="14" fillId="2" borderId="0" xfId="33" applyFont="1" applyFill="1" applyBorder="1">
      <alignment/>
      <protection/>
    </xf>
    <xf numFmtId="3" fontId="0" fillId="2" borderId="0" xfId="33" applyNumberFormat="1" applyFont="1" applyFill="1">
      <alignment/>
      <protection/>
    </xf>
    <xf numFmtId="4" fontId="0" fillId="2" borderId="0" xfId="33" applyNumberFormat="1" applyFont="1" applyFill="1">
      <alignment/>
      <protection/>
    </xf>
    <xf numFmtId="0" fontId="10" fillId="2" borderId="0" xfId="34" applyFont="1" applyFill="1">
      <alignment/>
      <protection/>
    </xf>
    <xf numFmtId="0" fontId="9" fillId="2" borderId="0" xfId="34" applyFont="1" applyFill="1">
      <alignment/>
      <protection/>
    </xf>
    <xf numFmtId="0" fontId="11" fillId="2" borderId="0" xfId="34" applyFont="1" applyFill="1">
      <alignment/>
      <protection/>
    </xf>
    <xf numFmtId="0" fontId="10" fillId="2" borderId="1" xfId="34" applyFont="1" applyFill="1" applyBorder="1">
      <alignment/>
      <protection/>
    </xf>
    <xf numFmtId="0" fontId="9" fillId="2" borderId="2" xfId="34" applyFont="1" applyFill="1" applyBorder="1">
      <alignment/>
      <protection/>
    </xf>
    <xf numFmtId="0" fontId="9" fillId="2" borderId="2" xfId="34" applyFont="1" applyFill="1" applyBorder="1" applyAlignment="1">
      <alignment horizontal="right"/>
      <protection/>
    </xf>
    <xf numFmtId="172" fontId="9" fillId="2" borderId="2" xfId="34" applyNumberFormat="1" applyFont="1" applyFill="1" applyBorder="1">
      <alignment/>
      <protection/>
    </xf>
    <xf numFmtId="173" fontId="9" fillId="2" borderId="2" xfId="34" applyNumberFormat="1" applyFont="1" applyFill="1" applyBorder="1">
      <alignment/>
      <protection/>
    </xf>
    <xf numFmtId="0" fontId="20" fillId="2" borderId="0" xfId="34" applyFont="1" applyFill="1" applyBorder="1">
      <alignment/>
      <protection/>
    </xf>
    <xf numFmtId="172" fontId="20" fillId="2" borderId="0" xfId="34" applyNumberFormat="1" applyFont="1" applyFill="1" applyBorder="1">
      <alignment/>
      <protection/>
    </xf>
    <xf numFmtId="0" fontId="9" fillId="2" borderId="0" xfId="34" applyFont="1" applyFill="1" applyBorder="1">
      <alignment/>
      <protection/>
    </xf>
    <xf numFmtId="172" fontId="9" fillId="2" borderId="0" xfId="34" applyNumberFormat="1" applyFont="1" applyFill="1" applyBorder="1">
      <alignment/>
      <protection/>
    </xf>
    <xf numFmtId="173" fontId="9" fillId="2" borderId="0" xfId="34" applyNumberFormat="1" applyFont="1" applyFill="1" applyBorder="1">
      <alignment/>
      <protection/>
    </xf>
    <xf numFmtId="0" fontId="20" fillId="2" borderId="3" xfId="34" applyFont="1" applyFill="1" applyBorder="1">
      <alignment/>
      <protection/>
    </xf>
    <xf numFmtId="172" fontId="20" fillId="2" borderId="3" xfId="34" applyNumberFormat="1" applyFont="1" applyFill="1" applyBorder="1">
      <alignment/>
      <protection/>
    </xf>
    <xf numFmtId="2" fontId="20" fillId="2" borderId="3" xfId="34" applyNumberFormat="1" applyFont="1" applyFill="1" applyBorder="1">
      <alignment/>
      <protection/>
    </xf>
    <xf numFmtId="0" fontId="10" fillId="2" borderId="0" xfId="34" applyFont="1" applyFill="1" applyBorder="1">
      <alignment/>
      <protection/>
    </xf>
    <xf numFmtId="172" fontId="10" fillId="2" borderId="0" xfId="34" applyNumberFormat="1" applyFont="1" applyFill="1" applyBorder="1">
      <alignment/>
      <protection/>
    </xf>
    <xf numFmtId="0" fontId="16" fillId="2" borderId="0" xfId="34" applyFont="1" applyFill="1">
      <alignment/>
      <protection/>
    </xf>
    <xf numFmtId="1" fontId="10" fillId="2" borderId="1" xfId="34" applyNumberFormat="1" applyFont="1" applyFill="1" applyBorder="1">
      <alignment/>
      <protection/>
    </xf>
    <xf numFmtId="177" fontId="9" fillId="2" borderId="0" xfId="34" applyNumberFormat="1" applyFont="1" applyFill="1" applyBorder="1">
      <alignment/>
      <protection/>
    </xf>
    <xf numFmtId="0" fontId="9" fillId="2" borderId="0" xfId="34" applyFont="1" applyFill="1" applyBorder="1" applyAlignment="1">
      <alignment horizontal="right"/>
      <protection/>
    </xf>
    <xf numFmtId="173" fontId="20" fillId="2" borderId="0" xfId="34" applyNumberFormat="1" applyFont="1" applyFill="1" applyBorder="1">
      <alignment/>
      <protection/>
    </xf>
    <xf numFmtId="1" fontId="9" fillId="2" borderId="0" xfId="34" applyNumberFormat="1" applyFont="1" applyFill="1" applyBorder="1">
      <alignment/>
      <protection/>
    </xf>
    <xf numFmtId="177" fontId="9" fillId="2" borderId="2" xfId="34" applyNumberFormat="1" applyFont="1" applyFill="1" applyBorder="1">
      <alignment/>
      <protection/>
    </xf>
    <xf numFmtId="0" fontId="16" fillId="2" borderId="0" xfId="34" applyFont="1" applyFill="1" applyAlignment="1">
      <alignment/>
      <protection/>
    </xf>
    <xf numFmtId="0" fontId="34" fillId="2" borderId="1" xfId="34" applyFont="1" applyFill="1" applyBorder="1" applyAlignment="1">
      <alignment horizontal="right" vertical="center" wrapText="1"/>
      <protection/>
    </xf>
    <xf numFmtId="172" fontId="28" fillId="2" borderId="0" xfId="34" applyNumberFormat="1" applyFont="1" applyFill="1">
      <alignment/>
      <protection/>
    </xf>
    <xf numFmtId="172" fontId="9" fillId="2" borderId="0" xfId="34" applyNumberFormat="1" applyFont="1" applyFill="1">
      <alignment/>
      <protection/>
    </xf>
    <xf numFmtId="0" fontId="10" fillId="2" borderId="3" xfId="34" applyFont="1" applyFill="1" applyBorder="1">
      <alignment/>
      <protection/>
    </xf>
    <xf numFmtId="0" fontId="9" fillId="2" borderId="3" xfId="34" applyFont="1" applyFill="1" applyBorder="1">
      <alignment/>
      <protection/>
    </xf>
    <xf numFmtId="172" fontId="9" fillId="2" borderId="3" xfId="34" applyNumberFormat="1" applyFont="1" applyFill="1" applyBorder="1">
      <alignment/>
      <protection/>
    </xf>
    <xf numFmtId="0" fontId="14" fillId="2" borderId="0" xfId="34" applyFont="1" applyFill="1" applyBorder="1">
      <alignment/>
      <protection/>
    </xf>
    <xf numFmtId="0" fontId="21" fillId="2" borderId="0" xfId="34" applyFont="1" applyFill="1" applyAlignment="1">
      <alignment horizontal="right"/>
      <protection/>
    </xf>
    <xf numFmtId="0" fontId="21" fillId="2" borderId="0" xfId="34" applyFont="1" applyFill="1">
      <alignment/>
      <protection/>
    </xf>
    <xf numFmtId="0" fontId="21" fillId="2" borderId="0" xfId="34" applyFont="1" applyFill="1" applyBorder="1">
      <alignment/>
      <protection/>
    </xf>
    <xf numFmtId="0" fontId="9" fillId="2" borderId="0" xfId="34" applyFont="1" applyFill="1" applyAlignment="1">
      <alignment horizontal="right"/>
      <protection/>
    </xf>
    <xf numFmtId="0" fontId="14" fillId="2" borderId="3" xfId="34" applyFont="1" applyFill="1" applyBorder="1">
      <alignment/>
      <protection/>
    </xf>
    <xf numFmtId="0" fontId="20" fillId="2" borderId="3" xfId="34" applyFont="1" applyFill="1" applyBorder="1" applyAlignment="1">
      <alignment horizontal="right"/>
      <protection/>
    </xf>
    <xf numFmtId="0" fontId="9" fillId="2" borderId="0" xfId="19" applyFont="1" applyFill="1">
      <alignment/>
      <protection/>
    </xf>
    <xf numFmtId="0" fontId="16" fillId="2" borderId="0" xfId="19" applyFont="1" applyFill="1">
      <alignment/>
      <protection/>
    </xf>
    <xf numFmtId="177" fontId="28" fillId="2" borderId="0" xfId="34" applyNumberFormat="1" applyFont="1" applyFill="1" applyBorder="1" applyAlignment="1">
      <alignment horizontal="right" vertical="center" wrapText="1"/>
      <protection/>
    </xf>
    <xf numFmtId="177" fontId="28" fillId="2" borderId="0" xfId="34" applyNumberFormat="1" applyFont="1" applyFill="1" applyBorder="1">
      <alignment/>
      <protection/>
    </xf>
    <xf numFmtId="172" fontId="48" fillId="2" borderId="0" xfId="34" applyNumberFormat="1" applyFont="1" applyFill="1">
      <alignment/>
      <protection/>
    </xf>
    <xf numFmtId="172" fontId="28" fillId="2" borderId="3" xfId="34" applyNumberFormat="1" applyFont="1" applyFill="1" applyBorder="1">
      <alignment/>
      <protection/>
    </xf>
    <xf numFmtId="0" fontId="34" fillId="2" borderId="0" xfId="35" applyFont="1" applyFill="1">
      <alignment/>
      <protection/>
    </xf>
    <xf numFmtId="0" fontId="28" fillId="2" borderId="0" xfId="35" applyFont="1" applyFill="1">
      <alignment/>
      <protection/>
    </xf>
    <xf numFmtId="0" fontId="49" fillId="2" borderId="0" xfId="35" applyFont="1" applyFill="1">
      <alignment/>
      <protection/>
    </xf>
    <xf numFmtId="0" fontId="28" fillId="2" borderId="0" xfId="35" applyFont="1" applyFill="1">
      <alignment/>
      <protection/>
    </xf>
    <xf numFmtId="0" fontId="28" fillId="2" borderId="3" xfId="35" applyFont="1" applyFill="1" applyBorder="1">
      <alignment/>
      <protection/>
    </xf>
    <xf numFmtId="0" fontId="28" fillId="2" borderId="1" xfId="35" applyFont="1" applyFill="1" applyBorder="1">
      <alignment/>
      <protection/>
    </xf>
    <xf numFmtId="0" fontId="10" fillId="2" borderId="1" xfId="17" applyFont="1" applyFill="1" applyBorder="1">
      <alignment/>
      <protection/>
    </xf>
    <xf numFmtId="0" fontId="34" fillId="2" borderId="1" xfId="35" applyFont="1" applyFill="1" applyBorder="1">
      <alignment/>
      <protection/>
    </xf>
    <xf numFmtId="0" fontId="34" fillId="2" borderId="3" xfId="35" applyFont="1" applyFill="1" applyBorder="1">
      <alignment/>
      <protection/>
    </xf>
    <xf numFmtId="2" fontId="28" fillId="2" borderId="0" xfId="35" applyNumberFormat="1" applyFont="1" applyFill="1">
      <alignment/>
      <protection/>
    </xf>
    <xf numFmtId="0" fontId="50" fillId="2" borderId="0" xfId="35" applyFont="1" applyFill="1">
      <alignment/>
      <protection/>
    </xf>
    <xf numFmtId="2" fontId="50" fillId="2" borderId="0" xfId="35" applyNumberFormat="1" applyFont="1" applyFill="1">
      <alignment/>
      <protection/>
    </xf>
    <xf numFmtId="2" fontId="33" fillId="2" borderId="0" xfId="35" applyNumberFormat="1" applyFont="1" applyFill="1">
      <alignment/>
      <protection/>
    </xf>
    <xf numFmtId="2" fontId="33" fillId="2" borderId="0" xfId="35" applyNumberFormat="1" applyFont="1" applyFill="1">
      <alignment/>
      <protection/>
    </xf>
    <xf numFmtId="0" fontId="33" fillId="2" borderId="0" xfId="35" applyFont="1" applyFill="1">
      <alignment/>
      <protection/>
    </xf>
    <xf numFmtId="0" fontId="28" fillId="2" borderId="0" xfId="35" applyFont="1" applyFill="1" applyBorder="1">
      <alignment/>
      <protection/>
    </xf>
    <xf numFmtId="2" fontId="28" fillId="2" borderId="0" xfId="35" applyNumberFormat="1" applyFont="1" applyFill="1" applyBorder="1">
      <alignment/>
      <protection/>
    </xf>
    <xf numFmtId="0" fontId="50" fillId="2" borderId="3" xfId="35" applyFont="1" applyFill="1" applyBorder="1">
      <alignment/>
      <protection/>
    </xf>
    <xf numFmtId="2" fontId="50" fillId="2" borderId="3" xfId="35" applyNumberFormat="1" applyFont="1" applyFill="1" applyBorder="1">
      <alignment/>
      <protection/>
    </xf>
    <xf numFmtId="2" fontId="33" fillId="2" borderId="3" xfId="35" applyNumberFormat="1" applyFont="1" applyFill="1" applyBorder="1">
      <alignment/>
      <protection/>
    </xf>
    <xf numFmtId="0" fontId="33" fillId="2" borderId="3" xfId="35" applyFont="1" applyFill="1" applyBorder="1">
      <alignment/>
      <protection/>
    </xf>
    <xf numFmtId="0" fontId="33" fillId="2" borderId="3" xfId="35" applyFont="1" applyFill="1" applyBorder="1">
      <alignment/>
      <protection/>
    </xf>
    <xf numFmtId="2" fontId="28" fillId="2" borderId="0" xfId="35" applyNumberFormat="1" applyFont="1" applyFill="1">
      <alignment/>
      <protection/>
    </xf>
    <xf numFmtId="177" fontId="33" fillId="2" borderId="0" xfId="35" applyNumberFormat="1" applyFont="1" applyFill="1">
      <alignment/>
      <protection/>
    </xf>
    <xf numFmtId="0" fontId="6" fillId="2" borderId="0" xfId="35" applyFont="1" applyFill="1">
      <alignment/>
      <protection/>
    </xf>
    <xf numFmtId="0" fontId="6" fillId="2" borderId="0" xfId="35" applyFont="1" applyFill="1">
      <alignment/>
      <protection/>
    </xf>
    <xf numFmtId="0" fontId="10" fillId="2" borderId="0" xfId="35" applyFont="1" applyFill="1">
      <alignment/>
      <protection/>
    </xf>
    <xf numFmtId="0" fontId="9" fillId="2" borderId="0" xfId="35" applyFont="1" applyFill="1">
      <alignment/>
      <protection/>
    </xf>
    <xf numFmtId="0" fontId="11" fillId="2" borderId="0" xfId="35" applyFont="1" applyFill="1">
      <alignment/>
      <protection/>
    </xf>
    <xf numFmtId="0" fontId="10" fillId="2" borderId="1" xfId="35" applyFont="1" applyFill="1" applyBorder="1">
      <alignment/>
      <protection/>
    </xf>
    <xf numFmtId="0" fontId="9" fillId="2" borderId="0" xfId="35" applyFont="1" applyFill="1" applyBorder="1">
      <alignment/>
      <protection/>
    </xf>
    <xf numFmtId="0" fontId="10" fillId="2" borderId="0" xfId="35" applyFont="1" applyFill="1" applyBorder="1">
      <alignment/>
      <protection/>
    </xf>
    <xf numFmtId="2" fontId="9" fillId="2" borderId="0" xfId="35" applyNumberFormat="1" applyFont="1" applyFill="1" applyBorder="1">
      <alignment/>
      <protection/>
    </xf>
    <xf numFmtId="0" fontId="20" fillId="2" borderId="0" xfId="35" applyFont="1" applyFill="1" applyBorder="1">
      <alignment/>
      <protection/>
    </xf>
    <xf numFmtId="0" fontId="21" fillId="2" borderId="0" xfId="35" applyFont="1" applyFill="1" applyBorder="1">
      <alignment/>
      <protection/>
    </xf>
    <xf numFmtId="2" fontId="18" fillId="2" borderId="0" xfId="35" applyNumberFormat="1" applyFont="1" applyFill="1" applyBorder="1">
      <alignment/>
      <protection/>
    </xf>
    <xf numFmtId="2" fontId="21" fillId="2" borderId="0" xfId="35" applyNumberFormat="1" applyFont="1" applyFill="1" applyBorder="1">
      <alignment/>
      <protection/>
    </xf>
    <xf numFmtId="0" fontId="18" fillId="2" borderId="0" xfId="35" applyFont="1" applyFill="1" applyBorder="1">
      <alignment/>
      <protection/>
    </xf>
    <xf numFmtId="2" fontId="20" fillId="2" borderId="0" xfId="35" applyNumberFormat="1" applyFont="1" applyFill="1" applyBorder="1">
      <alignment/>
      <protection/>
    </xf>
    <xf numFmtId="0" fontId="20" fillId="2" borderId="3" xfId="35" applyFont="1" applyFill="1" applyBorder="1">
      <alignment/>
      <protection/>
    </xf>
    <xf numFmtId="0" fontId="21" fillId="2" borderId="3" xfId="35" applyFont="1" applyFill="1" applyBorder="1">
      <alignment/>
      <protection/>
    </xf>
    <xf numFmtId="0" fontId="16" fillId="2" borderId="0" xfId="35" applyFont="1" applyFill="1">
      <alignment/>
      <protection/>
    </xf>
    <xf numFmtId="177" fontId="16" fillId="2" borderId="0" xfId="35" applyNumberFormat="1" applyFont="1" applyFill="1">
      <alignment/>
      <protection/>
    </xf>
    <xf numFmtId="2" fontId="9" fillId="2" borderId="0" xfId="35" applyNumberFormat="1" applyFont="1" applyFill="1">
      <alignment/>
      <protection/>
    </xf>
    <xf numFmtId="0" fontId="16" fillId="2" borderId="0" xfId="35" applyFont="1" applyFill="1" applyBorder="1">
      <alignment/>
      <protection/>
    </xf>
    <xf numFmtId="3" fontId="9" fillId="2" borderId="2" xfId="0" applyNumberFormat="1" applyFont="1" applyFill="1" applyBorder="1" applyAlignment="1">
      <alignment/>
    </xf>
    <xf numFmtId="3" fontId="20" fillId="2" borderId="0" xfId="0" applyNumberFormat="1" applyFont="1" applyFill="1" applyBorder="1" applyAlignment="1">
      <alignment/>
    </xf>
    <xf numFmtId="3" fontId="9" fillId="2" borderId="0" xfId="0" applyNumberFormat="1" applyFont="1" applyFill="1" applyBorder="1" applyAlignment="1">
      <alignment/>
    </xf>
    <xf numFmtId="1" fontId="9" fillId="2" borderId="0" xfId="0" applyNumberFormat="1" applyFont="1" applyFill="1" applyAlignment="1">
      <alignment/>
    </xf>
    <xf numFmtId="0" fontId="10" fillId="2" borderId="0" xfId="0" applyFont="1" applyFill="1" applyBorder="1" applyAlignment="1">
      <alignment/>
    </xf>
    <xf numFmtId="0" fontId="9" fillId="2" borderId="0" xfId="0" applyFont="1" applyFill="1" applyBorder="1" applyAlignment="1">
      <alignment horizontal="right"/>
    </xf>
    <xf numFmtId="1" fontId="9" fillId="2" borderId="0" xfId="0" applyNumberFormat="1" applyFont="1" applyFill="1" applyBorder="1" applyAlignment="1">
      <alignment/>
    </xf>
    <xf numFmtId="3" fontId="16" fillId="2" borderId="0" xfId="0" applyNumberFormat="1" applyFont="1" applyFill="1" applyBorder="1" applyAlignment="1">
      <alignment/>
    </xf>
    <xf numFmtId="0" fontId="0" fillId="2" borderId="0" xfId="37" applyFont="1" applyFill="1">
      <alignment/>
      <protection/>
    </xf>
    <xf numFmtId="0" fontId="10" fillId="2" borderId="0" xfId="37" applyFont="1" applyFill="1">
      <alignment/>
      <protection/>
    </xf>
    <xf numFmtId="0" fontId="9" fillId="2" borderId="0" xfId="37" applyFont="1" applyFill="1">
      <alignment/>
      <protection/>
    </xf>
    <xf numFmtId="0" fontId="0" fillId="2" borderId="0" xfId="0" applyFont="1" applyFill="1" applyAlignment="1">
      <alignment/>
    </xf>
    <xf numFmtId="0" fontId="11" fillId="2" borderId="0" xfId="37" applyFont="1" applyFill="1">
      <alignment/>
      <protection/>
    </xf>
    <xf numFmtId="0" fontId="10" fillId="2" borderId="1" xfId="37" applyFont="1" applyFill="1" applyBorder="1">
      <alignment/>
      <protection/>
    </xf>
    <xf numFmtId="1" fontId="10" fillId="2" borderId="1" xfId="37" applyNumberFormat="1" applyFont="1" applyFill="1" applyBorder="1">
      <alignment/>
      <protection/>
    </xf>
    <xf numFmtId="0" fontId="9" fillId="2" borderId="0" xfId="37" applyFont="1" applyFill="1" applyBorder="1">
      <alignment/>
      <protection/>
    </xf>
    <xf numFmtId="172" fontId="9" fillId="2" borderId="0" xfId="37" applyNumberFormat="1" applyFont="1" applyFill="1" applyBorder="1">
      <alignment/>
      <protection/>
    </xf>
    <xf numFmtId="0" fontId="20" fillId="2" borderId="0" xfId="37" applyFont="1" applyFill="1" applyBorder="1">
      <alignment/>
      <protection/>
    </xf>
    <xf numFmtId="172" fontId="20" fillId="2" borderId="0" xfId="37" applyNumberFormat="1" applyFont="1" applyFill="1" applyBorder="1">
      <alignment/>
      <protection/>
    </xf>
    <xf numFmtId="172" fontId="14" fillId="2" borderId="0" xfId="37" applyNumberFormat="1" applyFont="1" applyFill="1" applyBorder="1">
      <alignment/>
      <protection/>
    </xf>
    <xf numFmtId="172" fontId="9" fillId="2" borderId="0" xfId="43" applyNumberFormat="1" applyFont="1" applyFill="1" applyBorder="1" applyAlignment="1">
      <alignment/>
    </xf>
    <xf numFmtId="172" fontId="20" fillId="2" borderId="3" xfId="37" applyNumberFormat="1" applyFont="1" applyFill="1" applyBorder="1">
      <alignment/>
      <protection/>
    </xf>
    <xf numFmtId="172" fontId="9" fillId="2" borderId="3" xfId="37" applyNumberFormat="1" applyFont="1" applyFill="1" applyBorder="1">
      <alignment/>
      <protection/>
    </xf>
    <xf numFmtId="0" fontId="9" fillId="2" borderId="2" xfId="37" applyFont="1" applyFill="1" applyBorder="1">
      <alignment/>
      <protection/>
    </xf>
    <xf numFmtId="172" fontId="9" fillId="2" borderId="2" xfId="37" applyNumberFormat="1" applyFont="1" applyFill="1" applyBorder="1">
      <alignment/>
      <protection/>
    </xf>
    <xf numFmtId="0" fontId="20" fillId="2" borderId="3" xfId="37" applyFont="1" applyFill="1" applyBorder="1">
      <alignment/>
      <protection/>
    </xf>
    <xf numFmtId="0" fontId="6" fillId="2" borderId="0" xfId="37" applyFont="1" applyFill="1" applyBorder="1">
      <alignment/>
      <protection/>
    </xf>
    <xf numFmtId="0" fontId="16" fillId="2" borderId="0" xfId="37" applyFont="1" applyFill="1">
      <alignment/>
      <protection/>
    </xf>
    <xf numFmtId="1" fontId="10" fillId="2" borderId="0" xfId="37" applyNumberFormat="1" applyFont="1" applyFill="1" applyBorder="1">
      <alignment/>
      <protection/>
    </xf>
    <xf numFmtId="0" fontId="10" fillId="2" borderId="0" xfId="37" applyFont="1" applyFill="1" applyBorder="1">
      <alignment/>
      <protection/>
    </xf>
    <xf numFmtId="172" fontId="16" fillId="2" borderId="0" xfId="37" applyNumberFormat="1" applyFont="1" applyFill="1">
      <alignment/>
      <protection/>
    </xf>
    <xf numFmtId="0" fontId="14" fillId="2" borderId="0" xfId="37" applyFont="1" applyFill="1" applyBorder="1">
      <alignment/>
      <protection/>
    </xf>
    <xf numFmtId="0" fontId="10" fillId="2" borderId="1" xfId="37" applyFont="1" applyFill="1" applyBorder="1" applyAlignment="1">
      <alignment/>
      <protection/>
    </xf>
    <xf numFmtId="0" fontId="10" fillId="2" borderId="1" xfId="37" applyFont="1" applyFill="1" applyBorder="1" applyAlignment="1">
      <alignment horizontal="right"/>
      <protection/>
    </xf>
    <xf numFmtId="0" fontId="9" fillId="2" borderId="0" xfId="37" applyFont="1" applyFill="1" applyBorder="1" applyAlignment="1">
      <alignment horizontal="right"/>
      <protection/>
    </xf>
    <xf numFmtId="0" fontId="6" fillId="2" borderId="0" xfId="37" applyFont="1" applyFill="1">
      <alignment/>
      <protection/>
    </xf>
    <xf numFmtId="1" fontId="16" fillId="2" borderId="0" xfId="37" applyNumberFormat="1" applyFont="1" applyFill="1">
      <alignment/>
      <protection/>
    </xf>
    <xf numFmtId="49" fontId="16" fillId="2" borderId="0" xfId="37" applyNumberFormat="1" applyFont="1" applyFill="1">
      <alignment/>
      <protection/>
    </xf>
    <xf numFmtId="49" fontId="9" fillId="2" borderId="0" xfId="37" applyNumberFormat="1" applyFont="1" applyFill="1">
      <alignment/>
      <protection/>
    </xf>
    <xf numFmtId="1" fontId="9" fillId="2" borderId="0" xfId="37" applyNumberFormat="1" applyFont="1" applyFill="1">
      <alignment/>
      <protection/>
    </xf>
    <xf numFmtId="172" fontId="9" fillId="2" borderId="0" xfId="37" applyNumberFormat="1" applyFont="1" applyFill="1">
      <alignment/>
      <protection/>
    </xf>
    <xf numFmtId="0" fontId="6" fillId="2" borderId="0" xfId="38" applyFont="1" applyFill="1">
      <alignment/>
      <protection/>
    </xf>
    <xf numFmtId="0" fontId="35" fillId="2" borderId="0" xfId="38" applyFont="1" applyFill="1">
      <alignment/>
      <protection/>
    </xf>
    <xf numFmtId="0" fontId="53" fillId="2" borderId="0" xfId="38" applyFont="1" applyFill="1">
      <alignment/>
      <protection/>
    </xf>
    <xf numFmtId="0" fontId="35" fillId="2" borderId="3" xfId="38" applyFont="1" applyFill="1" applyBorder="1">
      <alignment/>
      <protection/>
    </xf>
    <xf numFmtId="0" fontId="35" fillId="2" borderId="0" xfId="38" applyFont="1" applyFill="1">
      <alignment/>
      <protection/>
    </xf>
    <xf numFmtId="177" fontId="6" fillId="2" borderId="0" xfId="38" applyNumberFormat="1" applyFont="1" applyFill="1">
      <alignment/>
      <protection/>
    </xf>
    <xf numFmtId="0" fontId="6" fillId="2" borderId="0" xfId="38" applyFont="1" applyFill="1" applyBorder="1">
      <alignment/>
      <protection/>
    </xf>
    <xf numFmtId="0" fontId="6" fillId="2" borderId="0" xfId="38" applyFont="1" applyFill="1" applyBorder="1" applyAlignment="1">
      <alignment wrapText="1"/>
      <protection/>
    </xf>
    <xf numFmtId="3" fontId="6" fillId="2" borderId="0" xfId="38" applyNumberFormat="1" applyFont="1" applyFill="1" applyBorder="1">
      <alignment/>
      <protection/>
    </xf>
    <xf numFmtId="190" fontId="6" fillId="2" borderId="0" xfId="38" applyNumberFormat="1" applyFont="1" applyFill="1" applyBorder="1">
      <alignment/>
      <protection/>
    </xf>
    <xf numFmtId="173" fontId="6" fillId="2" borderId="0" xfId="38" applyNumberFormat="1" applyFont="1" applyFill="1" applyBorder="1">
      <alignment/>
      <protection/>
    </xf>
    <xf numFmtId="0" fontId="54" fillId="2" borderId="0" xfId="38" applyFont="1" applyFill="1" applyBorder="1" applyAlignment="1">
      <alignment wrapText="1"/>
      <protection/>
    </xf>
    <xf numFmtId="0" fontId="54" fillId="2" borderId="0" xfId="38" applyFont="1" applyFill="1" applyBorder="1">
      <alignment/>
      <protection/>
    </xf>
    <xf numFmtId="0" fontId="54" fillId="2" borderId="0" xfId="38" applyFont="1" applyFill="1" applyBorder="1" applyAlignment="1">
      <alignment horizontal="right" wrapText="1"/>
      <protection/>
    </xf>
    <xf numFmtId="0" fontId="10" fillId="2" borderId="0" xfId="24" applyFont="1" applyFill="1">
      <alignment/>
      <protection/>
    </xf>
    <xf numFmtId="0" fontId="9" fillId="2" borderId="0" xfId="24" applyFont="1" applyFill="1">
      <alignment/>
      <protection/>
    </xf>
    <xf numFmtId="0" fontId="11" fillId="2" borderId="0" xfId="24" applyFont="1" applyFill="1">
      <alignment/>
      <protection/>
    </xf>
    <xf numFmtId="0" fontId="10" fillId="2" borderId="1" xfId="24" applyFont="1" applyFill="1" applyBorder="1">
      <alignment/>
      <protection/>
    </xf>
    <xf numFmtId="172" fontId="9" fillId="2" borderId="0" xfId="24" applyNumberFormat="1" applyFont="1" applyFill="1">
      <alignment/>
      <protection/>
    </xf>
    <xf numFmtId="172" fontId="9" fillId="2" borderId="0" xfId="24" applyNumberFormat="1" applyFont="1" applyFill="1" applyAlignment="1">
      <alignment horizontal="right"/>
      <protection/>
    </xf>
    <xf numFmtId="0" fontId="9" fillId="2" borderId="0" xfId="24" applyFont="1" applyFill="1" applyAlignment="1">
      <alignment horizontal="right"/>
      <protection/>
    </xf>
    <xf numFmtId="2" fontId="9" fillId="2" borderId="0" xfId="24" applyNumberFormat="1" applyFont="1" applyFill="1">
      <alignment/>
      <protection/>
    </xf>
    <xf numFmtId="2" fontId="9" fillId="2" borderId="0" xfId="24" applyNumberFormat="1" applyFont="1" applyFill="1" applyAlignment="1">
      <alignment horizontal="right"/>
      <protection/>
    </xf>
    <xf numFmtId="172" fontId="9" fillId="2" borderId="3" xfId="24" applyNumberFormat="1" applyFont="1" applyFill="1" applyBorder="1">
      <alignment/>
      <protection/>
    </xf>
    <xf numFmtId="0" fontId="9" fillId="2" borderId="2" xfId="24" applyFont="1" applyFill="1" applyBorder="1">
      <alignment/>
      <protection/>
    </xf>
    <xf numFmtId="172" fontId="9" fillId="2" borderId="2" xfId="24" applyNumberFormat="1" applyFont="1" applyFill="1" applyBorder="1">
      <alignment/>
      <protection/>
    </xf>
    <xf numFmtId="0" fontId="9" fillId="2" borderId="3" xfId="24" applyFont="1" applyFill="1" applyBorder="1">
      <alignment/>
      <protection/>
    </xf>
    <xf numFmtId="2" fontId="9" fillId="2" borderId="3" xfId="24" applyNumberFormat="1" applyFont="1" applyFill="1" applyBorder="1">
      <alignment/>
      <protection/>
    </xf>
    <xf numFmtId="0" fontId="6" fillId="2" borderId="0" xfId="24" applyFont="1" applyFill="1">
      <alignment/>
      <protection/>
    </xf>
    <xf numFmtId="0" fontId="6" fillId="2" borderId="0" xfId="24" applyFont="1" applyFill="1">
      <alignment/>
      <protection/>
    </xf>
    <xf numFmtId="0" fontId="16" fillId="2" borderId="0" xfId="24" applyFont="1" applyFill="1">
      <alignment/>
      <protection/>
    </xf>
    <xf numFmtId="0" fontId="16" fillId="2" borderId="0" xfId="24" applyFont="1" applyFill="1" applyAlignment="1">
      <alignment horizontal="left"/>
      <protection/>
    </xf>
    <xf numFmtId="0" fontId="6" fillId="2" borderId="0" xfId="24" applyFont="1" applyFill="1" applyAlignment="1">
      <alignment horizontal="left"/>
      <protection/>
    </xf>
    <xf numFmtId="0" fontId="6" fillId="2" borderId="0" xfId="39" applyFont="1" applyFill="1">
      <alignment/>
      <protection/>
    </xf>
    <xf numFmtId="0" fontId="35" fillId="2" borderId="0" xfId="39" applyFont="1" applyFill="1">
      <alignment/>
      <protection/>
    </xf>
    <xf numFmtId="0" fontId="53" fillId="2" borderId="0" xfId="39" applyFont="1" applyFill="1">
      <alignment/>
      <protection/>
    </xf>
    <xf numFmtId="0" fontId="35" fillId="2" borderId="3" xfId="39" applyFont="1" applyFill="1" applyBorder="1">
      <alignment/>
      <protection/>
    </xf>
    <xf numFmtId="0" fontId="35" fillId="2" borderId="2" xfId="39" applyFont="1" applyFill="1" applyBorder="1">
      <alignment/>
      <protection/>
    </xf>
    <xf numFmtId="172" fontId="6" fillId="2" borderId="0" xfId="39" applyNumberFormat="1" applyFont="1" applyFill="1">
      <alignment/>
      <protection/>
    </xf>
    <xf numFmtId="0" fontId="6" fillId="2" borderId="0" xfId="39" applyFont="1" applyFill="1" applyBorder="1">
      <alignment/>
      <protection/>
    </xf>
    <xf numFmtId="1" fontId="6" fillId="2" borderId="0" xfId="39" applyNumberFormat="1" applyFont="1" applyFill="1" applyBorder="1">
      <alignment/>
      <protection/>
    </xf>
    <xf numFmtId="0" fontId="35" fillId="2" borderId="0" xfId="39" applyFont="1" applyFill="1" applyBorder="1">
      <alignment/>
      <protection/>
    </xf>
    <xf numFmtId="0" fontId="6" fillId="2" borderId="3" xfId="39" applyFont="1" applyFill="1" applyBorder="1">
      <alignment/>
      <protection/>
    </xf>
    <xf numFmtId="0" fontId="34" fillId="2" borderId="0" xfId="39" applyFont="1" applyFill="1">
      <alignment/>
      <protection/>
    </xf>
    <xf numFmtId="0" fontId="28" fillId="2" borderId="0" xfId="39" applyFont="1" applyFill="1">
      <alignment/>
      <protection/>
    </xf>
    <xf numFmtId="0" fontId="48" fillId="2" borderId="0" xfId="39" applyFont="1" applyFill="1">
      <alignment/>
      <protection/>
    </xf>
    <xf numFmtId="0" fontId="34" fillId="2" borderId="3" xfId="39" applyFont="1" applyFill="1" applyBorder="1" applyAlignment="1">
      <alignment horizontal="right"/>
      <protection/>
    </xf>
    <xf numFmtId="0" fontId="34" fillId="2" borderId="0" xfId="39" applyFont="1" applyFill="1" applyAlignment="1">
      <alignment horizontal="right"/>
      <protection/>
    </xf>
    <xf numFmtId="0" fontId="34" fillId="2" borderId="2" xfId="39" applyFont="1" applyFill="1" applyBorder="1">
      <alignment/>
      <protection/>
    </xf>
    <xf numFmtId="0" fontId="34" fillId="2" borderId="0" xfId="39" applyFont="1" applyFill="1" applyBorder="1">
      <alignment/>
      <protection/>
    </xf>
    <xf numFmtId="0" fontId="34" fillId="2" borderId="3" xfId="39" applyFont="1" applyFill="1" applyBorder="1">
      <alignment/>
      <protection/>
    </xf>
    <xf numFmtId="0" fontId="28" fillId="2" borderId="0" xfId="39" applyFont="1" applyFill="1" applyBorder="1">
      <alignment/>
      <protection/>
    </xf>
    <xf numFmtId="172" fontId="6" fillId="2" borderId="0" xfId="39" applyNumberFormat="1" applyFont="1" applyFill="1" applyBorder="1">
      <alignment/>
      <protection/>
    </xf>
    <xf numFmtId="0" fontId="35" fillId="2" borderId="0" xfId="39" applyFont="1" applyFill="1" applyAlignment="1">
      <alignment horizontal="right"/>
      <protection/>
    </xf>
    <xf numFmtId="2" fontId="6" fillId="2" borderId="0" xfId="39" applyNumberFormat="1" applyFont="1" applyFill="1">
      <alignment/>
      <protection/>
    </xf>
    <xf numFmtId="0" fontId="35" fillId="2" borderId="0" xfId="39" applyFont="1" applyFill="1" applyBorder="1" applyAlignment="1">
      <alignment horizontal="right"/>
      <protection/>
    </xf>
    <xf numFmtId="3" fontId="6" fillId="2" borderId="0" xfId="39" applyNumberFormat="1" applyFont="1" applyFill="1" applyBorder="1">
      <alignment/>
      <protection/>
    </xf>
    <xf numFmtId="3" fontId="6" fillId="2" borderId="3" xfId="39" applyNumberFormat="1" applyFont="1" applyFill="1" applyBorder="1">
      <alignment/>
      <protection/>
    </xf>
    <xf numFmtId="0" fontId="45" fillId="2" borderId="0" xfId="39" applyFont="1" applyFill="1" applyBorder="1">
      <alignment/>
      <protection/>
    </xf>
    <xf numFmtId="0" fontId="45" fillId="2" borderId="0" xfId="39" applyFont="1" applyFill="1">
      <alignment/>
      <protection/>
    </xf>
    <xf numFmtId="1" fontId="6" fillId="2" borderId="0" xfId="39" applyNumberFormat="1" applyFont="1" applyFill="1">
      <alignment/>
      <protection/>
    </xf>
    <xf numFmtId="0" fontId="35" fillId="2" borderId="3" xfId="39" applyFont="1" applyFill="1" applyBorder="1" applyAlignment="1">
      <alignment horizontal="right"/>
      <protection/>
    </xf>
    <xf numFmtId="0" fontId="35" fillId="2" borderId="2" xfId="42" applyFont="1" applyFill="1" applyBorder="1">
      <alignment/>
      <protection/>
    </xf>
    <xf numFmtId="3" fontId="6" fillId="2" borderId="2" xfId="39" applyNumberFormat="1" applyFont="1" applyFill="1" applyBorder="1">
      <alignment/>
      <protection/>
    </xf>
    <xf numFmtId="0" fontId="35" fillId="2" borderId="0" xfId="42" applyFont="1" applyFill="1" applyBorder="1">
      <alignment/>
      <protection/>
    </xf>
    <xf numFmtId="0" fontId="35" fillId="2" borderId="3" xfId="42" applyFont="1" applyFill="1" applyBorder="1">
      <alignment/>
      <protection/>
    </xf>
    <xf numFmtId="0" fontId="35" fillId="2" borderId="0" xfId="42" applyFont="1" applyFill="1">
      <alignment/>
      <protection/>
    </xf>
    <xf numFmtId="0" fontId="35" fillId="2" borderId="3" xfId="39" applyFont="1" applyFill="1" applyBorder="1" applyAlignment="1">
      <alignment horizontal="center"/>
      <protection/>
    </xf>
    <xf numFmtId="188" fontId="6" fillId="2" borderId="0" xfId="47" applyNumberFormat="1" applyFont="1" applyFill="1" applyAlignment="1">
      <alignment/>
    </xf>
    <xf numFmtId="188" fontId="6" fillId="2" borderId="0" xfId="39" applyNumberFormat="1" applyFont="1" applyFill="1" applyBorder="1">
      <alignment/>
      <protection/>
    </xf>
    <xf numFmtId="0" fontId="6" fillId="2" borderId="7" xfId="39" applyFont="1" applyFill="1" applyBorder="1">
      <alignment/>
      <protection/>
    </xf>
    <xf numFmtId="0" fontId="6" fillId="2" borderId="0" xfId="39" applyFont="1" applyFill="1" applyBorder="1" applyAlignment="1">
      <alignment horizontal="center"/>
      <protection/>
    </xf>
    <xf numFmtId="3" fontId="6" fillId="2" borderId="0" xfId="39" applyNumberFormat="1" applyFont="1" applyFill="1">
      <alignment/>
      <protection/>
    </xf>
    <xf numFmtId="0" fontId="9" fillId="2" borderId="0" xfId="40" applyFont="1" applyFill="1">
      <alignment/>
      <protection/>
    </xf>
    <xf numFmtId="0" fontId="10" fillId="2" borderId="0" xfId="40" applyFont="1" applyFill="1">
      <alignment/>
      <protection/>
    </xf>
    <xf numFmtId="0" fontId="11" fillId="2" borderId="0" xfId="40" applyFont="1" applyFill="1">
      <alignment/>
      <protection/>
    </xf>
    <xf numFmtId="0" fontId="10" fillId="2" borderId="1" xfId="40" applyFont="1" applyFill="1" applyBorder="1">
      <alignment/>
      <protection/>
    </xf>
    <xf numFmtId="0" fontId="10" fillId="2" borderId="2" xfId="40" applyFont="1" applyFill="1" applyBorder="1">
      <alignment/>
      <protection/>
    </xf>
    <xf numFmtId="0" fontId="17" fillId="2" borderId="0" xfId="40" applyFont="1" applyFill="1" applyBorder="1">
      <alignment/>
      <protection/>
    </xf>
    <xf numFmtId="0" fontId="9" fillId="2" borderId="2" xfId="40" applyFont="1" applyFill="1" applyBorder="1">
      <alignment/>
      <protection/>
    </xf>
    <xf numFmtId="0" fontId="20" fillId="2" borderId="0" xfId="40" applyFont="1" applyFill="1" applyBorder="1">
      <alignment/>
      <protection/>
    </xf>
    <xf numFmtId="0" fontId="9" fillId="2" borderId="0" xfId="40" applyFont="1" applyFill="1" applyBorder="1">
      <alignment/>
      <protection/>
    </xf>
    <xf numFmtId="0" fontId="14" fillId="2" borderId="0" xfId="40" applyFont="1" applyFill="1" applyBorder="1">
      <alignment/>
      <protection/>
    </xf>
    <xf numFmtId="0" fontId="17" fillId="2" borderId="0" xfId="40" applyFont="1" applyFill="1">
      <alignment/>
      <protection/>
    </xf>
    <xf numFmtId="0" fontId="21" fillId="2" borderId="0" xfId="40" applyFont="1" applyFill="1">
      <alignment/>
      <protection/>
    </xf>
    <xf numFmtId="0" fontId="17" fillId="2" borderId="3" xfId="40" applyFont="1" applyFill="1" applyBorder="1">
      <alignment/>
      <protection/>
    </xf>
    <xf numFmtId="0" fontId="18" fillId="2" borderId="3" xfId="40" applyFont="1" applyFill="1" applyBorder="1">
      <alignment/>
      <protection/>
    </xf>
    <xf numFmtId="0" fontId="21" fillId="2" borderId="0" xfId="40" applyFont="1" applyFill="1" applyBorder="1">
      <alignment/>
      <protection/>
    </xf>
    <xf numFmtId="0" fontId="6" fillId="2" borderId="0" xfId="40" applyFont="1" applyFill="1">
      <alignment/>
      <protection/>
    </xf>
    <xf numFmtId="0" fontId="16" fillId="2" borderId="0" xfId="40" applyFont="1" applyFill="1">
      <alignment/>
      <protection/>
    </xf>
    <xf numFmtId="0" fontId="9" fillId="2" borderId="0" xfId="41" applyFont="1" applyFill="1">
      <alignment/>
      <protection/>
    </xf>
    <xf numFmtId="0" fontId="10" fillId="2" borderId="0" xfId="41" applyFont="1" applyFill="1">
      <alignment/>
      <protection/>
    </xf>
    <xf numFmtId="0" fontId="11" fillId="2" borderId="0" xfId="41" applyFont="1" applyFill="1">
      <alignment/>
      <protection/>
    </xf>
    <xf numFmtId="0" fontId="10" fillId="2" borderId="1" xfId="41" applyFont="1" applyFill="1" applyBorder="1">
      <alignment/>
      <protection/>
    </xf>
    <xf numFmtId="0" fontId="10" fillId="2" borderId="2" xfId="41" applyFont="1" applyFill="1" applyBorder="1">
      <alignment/>
      <protection/>
    </xf>
    <xf numFmtId="0" fontId="17" fillId="2" borderId="3" xfId="41" applyFont="1" applyFill="1" applyBorder="1">
      <alignment/>
      <protection/>
    </xf>
    <xf numFmtId="0" fontId="9" fillId="2" borderId="2" xfId="41" applyFont="1" applyFill="1" applyBorder="1">
      <alignment/>
      <protection/>
    </xf>
    <xf numFmtId="0" fontId="9" fillId="2" borderId="0" xfId="41" applyFont="1" applyFill="1" applyBorder="1">
      <alignment/>
      <protection/>
    </xf>
    <xf numFmtId="0" fontId="20" fillId="2" borderId="0" xfId="41" applyFont="1" applyFill="1" applyBorder="1">
      <alignment/>
      <protection/>
    </xf>
    <xf numFmtId="0" fontId="21" fillId="2" borderId="0" xfId="41" applyFont="1" applyFill="1">
      <alignment/>
      <protection/>
    </xf>
    <xf numFmtId="0" fontId="18" fillId="2" borderId="3" xfId="41" applyFont="1" applyFill="1" applyBorder="1">
      <alignment/>
      <protection/>
    </xf>
    <xf numFmtId="0" fontId="10" fillId="2" borderId="0" xfId="41" applyFont="1" applyFill="1" applyBorder="1">
      <alignment/>
      <protection/>
    </xf>
    <xf numFmtId="0" fontId="20" fillId="2" borderId="3" xfId="41" applyFont="1" applyFill="1" applyBorder="1">
      <alignment/>
      <protection/>
    </xf>
    <xf numFmtId="0" fontId="21" fillId="2" borderId="3" xfId="41" applyFont="1" applyFill="1" applyBorder="1">
      <alignment/>
      <protection/>
    </xf>
    <xf numFmtId="0" fontId="20" fillId="2" borderId="0" xfId="41" applyFont="1" applyFill="1">
      <alignment/>
      <protection/>
    </xf>
    <xf numFmtId="0" fontId="16" fillId="2" borderId="0" xfId="41" applyFont="1" applyFill="1">
      <alignment/>
      <protection/>
    </xf>
    <xf numFmtId="0" fontId="8" fillId="2" borderId="0" xfId="41" applyFont="1" applyFill="1">
      <alignment/>
      <protection/>
    </xf>
    <xf numFmtId="0" fontId="6" fillId="2" borderId="0" xfId="26" applyFont="1" applyFill="1" applyBorder="1" applyAlignment="1">
      <alignment horizontal="right" wrapText="1"/>
      <protection/>
    </xf>
    <xf numFmtId="0" fontId="13" fillId="2" borderId="0" xfId="0" applyFont="1" applyFill="1" applyBorder="1" applyAlignment="1">
      <alignment horizontal="center" vertical="center" wrapText="1"/>
    </xf>
    <xf numFmtId="0" fontId="13" fillId="2" borderId="0" xfId="21" applyFont="1" applyFill="1" applyBorder="1" applyAlignment="1">
      <alignment horizontal="center" vertical="center" wrapText="1"/>
      <protection/>
    </xf>
    <xf numFmtId="0" fontId="13" fillId="2" borderId="0" xfId="21" applyFont="1" applyFill="1" applyBorder="1" applyAlignment="1">
      <alignment vertical="center"/>
      <protection/>
    </xf>
    <xf numFmtId="0" fontId="34" fillId="2" borderId="0" xfId="18" applyFont="1" applyFill="1">
      <alignment/>
      <protection/>
    </xf>
    <xf numFmtId="0" fontId="36" fillId="2" borderId="0" xfId="18" applyFont="1" applyFill="1">
      <alignment/>
      <protection/>
    </xf>
    <xf numFmtId="0" fontId="37" fillId="2" borderId="0" xfId="18" applyFont="1" applyFill="1">
      <alignment/>
      <protection/>
    </xf>
    <xf numFmtId="0" fontId="10" fillId="2" borderId="0" xfId="23" applyFont="1" applyFill="1">
      <alignment/>
      <protection/>
    </xf>
    <xf numFmtId="0" fontId="9" fillId="2" borderId="0" xfId="23" applyFont="1" applyFill="1">
      <alignment/>
      <protection/>
    </xf>
    <xf numFmtId="0" fontId="11" fillId="2" borderId="0" xfId="23" applyFont="1" applyFill="1">
      <alignment/>
      <protection/>
    </xf>
    <xf numFmtId="0" fontId="10" fillId="2" borderId="1" xfId="23" applyFont="1" applyFill="1" applyBorder="1">
      <alignment/>
      <protection/>
    </xf>
    <xf numFmtId="0" fontId="9" fillId="2" borderId="2" xfId="23" applyFont="1" applyFill="1" applyBorder="1">
      <alignment/>
      <protection/>
    </xf>
    <xf numFmtId="172" fontId="9" fillId="2" borderId="2" xfId="23" applyNumberFormat="1" applyFont="1" applyFill="1" applyBorder="1">
      <alignment/>
      <protection/>
    </xf>
    <xf numFmtId="0" fontId="20" fillId="2" borderId="0" xfId="23" applyFont="1" applyFill="1" applyBorder="1">
      <alignment/>
      <protection/>
    </xf>
    <xf numFmtId="172" fontId="20" fillId="2" borderId="0" xfId="23" applyNumberFormat="1" applyFont="1" applyFill="1" applyBorder="1">
      <alignment/>
      <protection/>
    </xf>
    <xf numFmtId="0" fontId="9" fillId="2" borderId="0" xfId="23" applyFont="1" applyFill="1" applyBorder="1">
      <alignment/>
      <protection/>
    </xf>
    <xf numFmtId="172" fontId="9" fillId="2" borderId="0" xfId="23" applyNumberFormat="1" applyFont="1" applyFill="1" applyBorder="1">
      <alignment/>
      <protection/>
    </xf>
    <xf numFmtId="0" fontId="20" fillId="2" borderId="3" xfId="23" applyFont="1" applyFill="1" applyBorder="1">
      <alignment/>
      <protection/>
    </xf>
    <xf numFmtId="172" fontId="20" fillId="2" borderId="3" xfId="23" applyNumberFormat="1" applyFont="1" applyFill="1" applyBorder="1">
      <alignment/>
      <protection/>
    </xf>
    <xf numFmtId="0" fontId="16" fillId="2" borderId="0" xfId="23" applyFont="1" applyFill="1" applyAlignment="1">
      <alignment/>
      <protection/>
    </xf>
    <xf numFmtId="0" fontId="9" fillId="2" borderId="0" xfId="23" applyFont="1" applyFill="1" applyBorder="1" applyAlignment="1">
      <alignment/>
      <protection/>
    </xf>
    <xf numFmtId="0" fontId="16" fillId="2" borderId="0" xfId="23" applyFont="1" applyFill="1" applyAlignment="1">
      <alignment horizontal="left"/>
      <protection/>
    </xf>
    <xf numFmtId="0" fontId="35" fillId="2" borderId="0" xfId="25" applyFont="1" applyFill="1">
      <alignment/>
      <protection/>
    </xf>
    <xf numFmtId="0" fontId="63" fillId="2" borderId="0" xfId="25" applyFont="1" applyFill="1">
      <alignment/>
      <protection/>
    </xf>
    <xf numFmtId="0" fontId="35" fillId="2" borderId="3" xfId="25" applyFont="1" applyFill="1" applyBorder="1">
      <alignment/>
      <protection/>
    </xf>
    <xf numFmtId="0" fontId="35" fillId="2" borderId="3" xfId="25" applyFont="1" applyFill="1" applyBorder="1" applyAlignment="1">
      <alignment horizontal="right"/>
      <protection/>
    </xf>
    <xf numFmtId="0" fontId="26" fillId="2" borderId="0" xfId="25" applyFont="1" applyFill="1">
      <alignment/>
      <protection/>
    </xf>
    <xf numFmtId="0" fontId="65" fillId="2" borderId="0" xfId="25" applyFont="1" applyFill="1">
      <alignment/>
      <protection/>
    </xf>
    <xf numFmtId="1" fontId="9" fillId="2" borderId="3" xfId="0" applyNumberFormat="1" applyFont="1" applyFill="1" applyBorder="1" applyAlignment="1">
      <alignment/>
    </xf>
    <xf numFmtId="1" fontId="18" fillId="2" borderId="0" xfId="17" applyNumberFormat="1" applyFont="1" applyFill="1" applyBorder="1">
      <alignment/>
      <protection/>
    </xf>
    <xf numFmtId="1" fontId="9" fillId="0" borderId="0" xfId="0" applyNumberFormat="1" applyFont="1" applyFill="1" applyAlignment="1">
      <alignment/>
    </xf>
    <xf numFmtId="1" fontId="14" fillId="2" borderId="0" xfId="17" applyNumberFormat="1" applyFont="1" applyFill="1" applyBorder="1">
      <alignment/>
      <protection/>
    </xf>
    <xf numFmtId="1" fontId="9" fillId="2" borderId="0" xfId="29" applyNumberFormat="1" applyFont="1" applyFill="1">
      <alignment/>
      <protection/>
    </xf>
    <xf numFmtId="1" fontId="9" fillId="2" borderId="3" xfId="29" applyNumberFormat="1" applyFont="1" applyFill="1" applyBorder="1">
      <alignment/>
      <protection/>
    </xf>
    <xf numFmtId="1" fontId="10" fillId="2" borderId="0" xfId="29" applyNumberFormat="1" applyFont="1" applyFill="1">
      <alignment/>
      <protection/>
    </xf>
    <xf numFmtId="172" fontId="9" fillId="2" borderId="0" xfId="29" applyNumberFormat="1" applyFont="1" applyFill="1" applyBorder="1">
      <alignment/>
      <protection/>
    </xf>
    <xf numFmtId="9" fontId="6" fillId="2" borderId="0" xfId="43" applyFont="1" applyFill="1" applyAlignment="1">
      <alignment/>
    </xf>
    <xf numFmtId="0" fontId="49" fillId="2" borderId="0" xfId="18" applyFont="1" applyFill="1">
      <alignment/>
      <protection/>
    </xf>
    <xf numFmtId="0" fontId="6" fillId="2" borderId="0" xfId="18" applyFont="1" applyFill="1">
      <alignment/>
      <protection/>
    </xf>
    <xf numFmtId="0" fontId="66" fillId="2" borderId="0" xfId="0" applyFont="1" applyFill="1" applyAlignment="1">
      <alignment/>
    </xf>
    <xf numFmtId="0" fontId="28" fillId="2" borderId="0" xfId="18" applyFont="1" applyFill="1">
      <alignment/>
      <protection/>
    </xf>
    <xf numFmtId="172" fontId="28" fillId="2" borderId="0" xfId="18" applyNumberFormat="1" applyFont="1" applyFill="1">
      <alignment/>
      <protection/>
    </xf>
    <xf numFmtId="0" fontId="34" fillId="2" borderId="1" xfId="18" applyFont="1" applyFill="1" applyBorder="1">
      <alignment/>
      <protection/>
    </xf>
    <xf numFmtId="0" fontId="50" fillId="2" borderId="3" xfId="18" applyFont="1" applyFill="1" applyBorder="1">
      <alignment/>
      <protection/>
    </xf>
    <xf numFmtId="0" fontId="6" fillId="2" borderId="3" xfId="18" applyFont="1" applyFill="1" applyBorder="1">
      <alignment/>
      <protection/>
    </xf>
    <xf numFmtId="0" fontId="6" fillId="2" borderId="0" xfId="18" applyFont="1" applyFill="1" applyAlignment="1">
      <alignment/>
      <protection/>
    </xf>
    <xf numFmtId="1" fontId="21" fillId="2" borderId="3" xfId="22" applyNumberFormat="1" applyFont="1" applyFill="1" applyBorder="1">
      <alignment/>
      <protection/>
    </xf>
    <xf numFmtId="1" fontId="9" fillId="0" borderId="0" xfId="22" applyNumberFormat="1" applyFont="1" applyFill="1">
      <alignment/>
      <protection/>
    </xf>
    <xf numFmtId="1" fontId="10" fillId="0" borderId="1" xfId="0" applyNumberFormat="1" applyFont="1" applyFill="1" applyBorder="1" applyAlignment="1">
      <alignment/>
    </xf>
    <xf numFmtId="1" fontId="10" fillId="2" borderId="5" xfId="0" applyNumberFormat="1" applyFont="1" applyFill="1" applyBorder="1" applyAlignment="1">
      <alignment/>
    </xf>
    <xf numFmtId="1" fontId="10" fillId="2" borderId="0" xfId="0" applyNumberFormat="1" applyFont="1" applyFill="1" applyBorder="1" applyAlignment="1">
      <alignment/>
    </xf>
    <xf numFmtId="1" fontId="9" fillId="0" borderId="0" xfId="0" applyNumberFormat="1" applyFont="1" applyFill="1" applyBorder="1" applyAlignment="1">
      <alignment/>
    </xf>
    <xf numFmtId="0" fontId="9" fillId="0" borderId="3" xfId="0" applyFont="1" applyFill="1" applyBorder="1" applyAlignment="1">
      <alignment/>
    </xf>
    <xf numFmtId="1" fontId="10" fillId="2" borderId="0" xfId="0" applyNumberFormat="1" applyFont="1" applyFill="1" applyAlignment="1">
      <alignment/>
    </xf>
    <xf numFmtId="0" fontId="9" fillId="0" borderId="0" xfId="17" applyFont="1" applyFill="1" applyAlignment="1">
      <alignment horizontal="right"/>
      <protection/>
    </xf>
    <xf numFmtId="3" fontId="14" fillId="2" borderId="0" xfId="27" applyNumberFormat="1" applyFont="1" applyFill="1">
      <alignment/>
      <protection/>
    </xf>
    <xf numFmtId="3" fontId="10" fillId="2" borderId="0" xfId="27" applyNumberFormat="1" applyFont="1" applyFill="1" applyBorder="1">
      <alignment/>
      <protection/>
    </xf>
    <xf numFmtId="0" fontId="0" fillId="2" borderId="0" xfId="0" applyFont="1" applyFill="1" applyBorder="1" applyAlignment="1">
      <alignment/>
    </xf>
    <xf numFmtId="172" fontId="9" fillId="2" borderId="1" xfId="26" applyNumberFormat="1" applyFont="1" applyFill="1" applyBorder="1">
      <alignment/>
      <protection/>
    </xf>
    <xf numFmtId="49" fontId="9" fillId="2" borderId="1" xfId="26" applyNumberFormat="1" applyFont="1" applyFill="1" applyBorder="1" applyAlignment="1">
      <alignment horizontal="right"/>
      <protection/>
    </xf>
    <xf numFmtId="172" fontId="10" fillId="2" borderId="1" xfId="26" applyNumberFormat="1" applyFont="1" applyFill="1" applyBorder="1">
      <alignment/>
      <protection/>
    </xf>
    <xf numFmtId="49" fontId="10" fillId="2" borderId="1" xfId="26" applyNumberFormat="1" applyFont="1" applyFill="1" applyBorder="1" applyAlignment="1">
      <alignment horizontal="right"/>
      <protection/>
    </xf>
    <xf numFmtId="0" fontId="16" fillId="2" borderId="0" xfId="26" applyFont="1" applyFill="1" applyBorder="1">
      <alignment/>
      <protection/>
    </xf>
    <xf numFmtId="172" fontId="9" fillId="0" borderId="0" xfId="30" applyNumberFormat="1" applyFont="1" applyFill="1">
      <alignment/>
      <protection/>
    </xf>
    <xf numFmtId="0" fontId="8" fillId="2" borderId="0" xfId="28" applyFont="1" applyFill="1">
      <alignment/>
      <protection/>
    </xf>
    <xf numFmtId="0" fontId="9" fillId="2" borderId="3" xfId="22" applyFont="1" applyFill="1" applyBorder="1">
      <alignment/>
      <protection/>
    </xf>
    <xf numFmtId="1" fontId="38" fillId="2" borderId="0" xfId="0" applyNumberFormat="1" applyFont="1" applyFill="1" applyAlignment="1">
      <alignment/>
    </xf>
    <xf numFmtId="0" fontId="31" fillId="2" borderId="0" xfId="0" applyFont="1" applyFill="1" applyAlignment="1">
      <alignment/>
    </xf>
    <xf numFmtId="0" fontId="0" fillId="2" borderId="0" xfId="31" applyFont="1" applyFill="1">
      <alignment/>
      <protection/>
    </xf>
    <xf numFmtId="173" fontId="9" fillId="2" borderId="2" xfId="31" applyNumberFormat="1" applyFont="1" applyFill="1" applyBorder="1">
      <alignment/>
      <protection/>
    </xf>
    <xf numFmtId="173" fontId="9" fillId="2" borderId="3" xfId="31" applyNumberFormat="1" applyFont="1" applyFill="1" applyBorder="1">
      <alignment/>
      <protection/>
    </xf>
    <xf numFmtId="1" fontId="67" fillId="2" borderId="0" xfId="0" applyNumberFormat="1" applyFont="1" applyFill="1" applyAlignment="1">
      <alignment/>
    </xf>
    <xf numFmtId="3" fontId="9" fillId="2" borderId="0" xfId="31" applyNumberFormat="1" applyFont="1" applyFill="1" applyBorder="1">
      <alignment/>
      <protection/>
    </xf>
    <xf numFmtId="0" fontId="0" fillId="2" borderId="0" xfId="31" applyFont="1" applyFill="1" applyBorder="1">
      <alignment/>
      <protection/>
    </xf>
    <xf numFmtId="2" fontId="0" fillId="2" borderId="0" xfId="31" applyNumberFormat="1" applyFont="1" applyFill="1">
      <alignment/>
      <protection/>
    </xf>
    <xf numFmtId="172" fontId="9" fillId="2" borderId="0" xfId="31" applyNumberFormat="1" applyFont="1" applyFill="1">
      <alignment/>
      <protection/>
    </xf>
    <xf numFmtId="0" fontId="5" fillId="2" borderId="0" xfId="16" applyFill="1" applyAlignment="1">
      <alignment/>
    </xf>
    <xf numFmtId="0" fontId="5" fillId="2" borderId="0" xfId="16" applyFill="1" applyBorder="1" applyAlignment="1">
      <alignment/>
    </xf>
    <xf numFmtId="2" fontId="9" fillId="2" borderId="3" xfId="31" applyNumberFormat="1" applyFont="1" applyFill="1" applyBorder="1">
      <alignment/>
      <protection/>
    </xf>
    <xf numFmtId="177" fontId="67" fillId="2" borderId="0" xfId="0" applyNumberFormat="1" applyFont="1" applyFill="1" applyBorder="1" applyAlignment="1">
      <alignment/>
    </xf>
    <xf numFmtId="177" fontId="9" fillId="2" borderId="0" xfId="31" applyNumberFormat="1" applyFont="1" applyFill="1">
      <alignment/>
      <protection/>
    </xf>
    <xf numFmtId="177" fontId="68" fillId="2" borderId="0" xfId="0" applyNumberFormat="1" applyFont="1" applyFill="1" applyBorder="1" applyAlignment="1">
      <alignment/>
    </xf>
    <xf numFmtId="0" fontId="9" fillId="0" borderId="0" xfId="31" applyFont="1" applyFill="1">
      <alignment/>
      <protection/>
    </xf>
    <xf numFmtId="0" fontId="0" fillId="2" borderId="0" xfId="33" applyFont="1" applyFill="1">
      <alignment/>
      <protection/>
    </xf>
    <xf numFmtId="9" fontId="0" fillId="2" borderId="0" xfId="43" applyFont="1" applyFill="1" applyAlignment="1">
      <alignment/>
    </xf>
    <xf numFmtId="205" fontId="0" fillId="2" borderId="0" xfId="33" applyNumberFormat="1" applyFont="1" applyFill="1">
      <alignment/>
      <protection/>
    </xf>
    <xf numFmtId="2" fontId="0" fillId="2" borderId="0" xfId="33" applyNumberFormat="1" applyFont="1" applyFill="1">
      <alignment/>
      <protection/>
    </xf>
    <xf numFmtId="172" fontId="9" fillId="2" borderId="2" xfId="43" applyNumberFormat="1" applyFont="1" applyFill="1" applyBorder="1" applyAlignment="1">
      <alignment/>
    </xf>
    <xf numFmtId="172" fontId="20" fillId="2" borderId="0" xfId="43" applyNumberFormat="1" applyFont="1" applyFill="1" applyBorder="1" applyAlignment="1">
      <alignment/>
    </xf>
    <xf numFmtId="10" fontId="0" fillId="2" borderId="0" xfId="43" applyNumberFormat="1" applyFont="1" applyFill="1" applyAlignment="1">
      <alignment/>
    </xf>
    <xf numFmtId="0" fontId="0" fillId="2" borderId="0" xfId="33" applyFont="1" applyFill="1" applyBorder="1">
      <alignment/>
      <protection/>
    </xf>
    <xf numFmtId="0" fontId="0" fillId="2" borderId="0" xfId="33" applyFont="1" applyFill="1" applyAlignment="1">
      <alignment/>
      <protection/>
    </xf>
    <xf numFmtId="3" fontId="9" fillId="2" borderId="0" xfId="33" applyNumberFormat="1" applyFont="1" applyFill="1" applyBorder="1" applyAlignment="1">
      <alignment horizontal="right"/>
      <protection/>
    </xf>
    <xf numFmtId="1" fontId="9" fillId="2" borderId="0" xfId="33" applyNumberFormat="1" applyFont="1" applyFill="1" applyBorder="1" applyAlignment="1">
      <alignment horizontal="right"/>
      <protection/>
    </xf>
    <xf numFmtId="0" fontId="20" fillId="2" borderId="0" xfId="33" applyFont="1" applyFill="1" applyBorder="1" applyAlignment="1">
      <alignment horizontal="right"/>
      <protection/>
    </xf>
    <xf numFmtId="3" fontId="20" fillId="2" borderId="0" xfId="33" applyNumberFormat="1" applyFont="1" applyFill="1" applyBorder="1" applyAlignment="1">
      <alignment horizontal="right"/>
      <protection/>
    </xf>
    <xf numFmtId="0" fontId="9" fillId="2" borderId="0" xfId="33" applyFont="1" applyFill="1" applyBorder="1" applyAlignment="1">
      <alignment horizontal="right"/>
      <protection/>
    </xf>
    <xf numFmtId="3" fontId="9" fillId="2" borderId="2" xfId="33" applyNumberFormat="1" applyFont="1" applyFill="1" applyBorder="1" applyAlignment="1">
      <alignment horizontal="right"/>
      <protection/>
    </xf>
    <xf numFmtId="0" fontId="47" fillId="2" borderId="0" xfId="19" applyFont="1" applyFill="1">
      <alignment/>
      <protection/>
    </xf>
    <xf numFmtId="0" fontId="0" fillId="2" borderId="0" xfId="34" applyFont="1" applyFill="1" applyBorder="1">
      <alignment/>
      <protection/>
    </xf>
    <xf numFmtId="172" fontId="0" fillId="2" borderId="0" xfId="34" applyNumberFormat="1" applyFont="1" applyFill="1">
      <alignment/>
      <protection/>
    </xf>
    <xf numFmtId="0" fontId="0" fillId="2" borderId="0" xfId="34" applyFont="1" applyFill="1">
      <alignment/>
      <protection/>
    </xf>
    <xf numFmtId="172" fontId="28" fillId="2" borderId="0" xfId="34" applyNumberFormat="1" applyFont="1" applyFill="1" applyAlignment="1">
      <alignment horizontal="right" vertical="center" wrapText="1"/>
      <protection/>
    </xf>
    <xf numFmtId="172" fontId="28" fillId="2" borderId="0" xfId="34" applyNumberFormat="1" applyFont="1" applyFill="1" applyBorder="1" applyAlignment="1">
      <alignment horizontal="right" vertical="center" wrapText="1"/>
      <protection/>
    </xf>
    <xf numFmtId="172" fontId="9" fillId="2" borderId="0" xfId="34" applyNumberFormat="1" applyFont="1" applyFill="1" applyAlignment="1">
      <alignment horizontal="right"/>
      <protection/>
    </xf>
    <xf numFmtId="172" fontId="14" fillId="2" borderId="0" xfId="34" applyNumberFormat="1" applyFont="1" applyFill="1">
      <alignment/>
      <protection/>
    </xf>
    <xf numFmtId="0" fontId="45" fillId="2" borderId="0" xfId="35" applyFont="1" applyFill="1" applyBorder="1">
      <alignment/>
      <protection/>
    </xf>
    <xf numFmtId="0" fontId="0" fillId="2" borderId="0" xfId="0" applyFont="1" applyFill="1" applyAlignment="1">
      <alignment/>
    </xf>
    <xf numFmtId="0" fontId="0" fillId="2" borderId="1" xfId="0" applyFont="1" applyFill="1" applyBorder="1" applyAlignment="1">
      <alignment/>
    </xf>
    <xf numFmtId="172" fontId="0" fillId="2" borderId="0" xfId="0" applyNumberFormat="1" applyFont="1" applyFill="1" applyAlignment="1">
      <alignment/>
    </xf>
    <xf numFmtId="0" fontId="0" fillId="2" borderId="3" xfId="0" applyFont="1" applyFill="1" applyBorder="1" applyAlignment="1">
      <alignment/>
    </xf>
    <xf numFmtId="172" fontId="0" fillId="2" borderId="2" xfId="0" applyNumberFormat="1" applyFont="1" applyFill="1" applyBorder="1" applyAlignment="1">
      <alignment/>
    </xf>
    <xf numFmtId="0" fontId="0" fillId="2" borderId="2" xfId="0" applyFont="1" applyFill="1" applyBorder="1" applyAlignment="1">
      <alignment/>
    </xf>
    <xf numFmtId="172" fontId="0" fillId="2" borderId="3" xfId="0" applyNumberFormat="1" applyFont="1" applyFill="1" applyBorder="1" applyAlignment="1">
      <alignment/>
    </xf>
    <xf numFmtId="0" fontId="0" fillId="2" borderId="0" xfId="37" applyFont="1" applyFill="1">
      <alignment/>
      <protection/>
    </xf>
    <xf numFmtId="0" fontId="0" fillId="2" borderId="0" xfId="36" applyFont="1" applyFill="1">
      <alignment/>
      <protection/>
    </xf>
    <xf numFmtId="0" fontId="9" fillId="2" borderId="3" xfId="37" applyFont="1" applyFill="1" applyBorder="1" applyAlignment="1">
      <alignment horizontal="right"/>
      <protection/>
    </xf>
    <xf numFmtId="3" fontId="35" fillId="2" borderId="0" xfId="39" applyNumberFormat="1" applyFont="1" applyFill="1">
      <alignment/>
      <protection/>
    </xf>
    <xf numFmtId="0" fontId="6" fillId="2" borderId="0" xfId="39" applyFont="1" applyFill="1" applyAlignment="1">
      <alignment horizontal="right"/>
      <protection/>
    </xf>
    <xf numFmtId="0" fontId="6" fillId="2" borderId="3" xfId="39" applyFont="1" applyFill="1" applyBorder="1" applyAlignment="1">
      <alignment horizontal="right"/>
      <protection/>
    </xf>
    <xf numFmtId="3" fontId="35" fillId="2" borderId="0" xfId="39" applyNumberFormat="1" applyFont="1" applyFill="1" applyBorder="1">
      <alignment/>
      <protection/>
    </xf>
    <xf numFmtId="172" fontId="69" fillId="2" borderId="0" xfId="39" applyNumberFormat="1" applyFont="1" applyFill="1" applyBorder="1">
      <alignment/>
      <protection/>
    </xf>
    <xf numFmtId="0" fontId="45" fillId="2" borderId="0" xfId="0" applyFont="1" applyFill="1" applyBorder="1" applyAlignment="1">
      <alignment/>
    </xf>
    <xf numFmtId="3" fontId="28" fillId="2" borderId="0" xfId="39" applyNumberFormat="1" applyFont="1" applyFill="1">
      <alignment/>
      <protection/>
    </xf>
    <xf numFmtId="3" fontId="28" fillId="2" borderId="0" xfId="39" applyNumberFormat="1" applyFont="1" applyFill="1" applyBorder="1">
      <alignment/>
      <protection/>
    </xf>
    <xf numFmtId="3" fontId="28" fillId="2" borderId="3" xfId="39" applyNumberFormat="1" applyFont="1" applyFill="1" applyBorder="1">
      <alignment/>
      <protection/>
    </xf>
    <xf numFmtId="3" fontId="34" fillId="2" borderId="0" xfId="39" applyNumberFormat="1" applyFont="1" applyFill="1">
      <alignment/>
      <protection/>
    </xf>
    <xf numFmtId="3" fontId="6" fillId="2" borderId="0" xfId="47" applyNumberFormat="1" applyFont="1" applyFill="1" applyAlignment="1">
      <alignment horizontal="right"/>
    </xf>
    <xf numFmtId="3" fontId="6" fillId="2" borderId="0" xfId="47" applyNumberFormat="1" applyFont="1" applyFill="1" applyAlignment="1">
      <alignment/>
    </xf>
    <xf numFmtId="3" fontId="6" fillId="2" borderId="3" xfId="47" applyNumberFormat="1" applyFont="1" applyFill="1" applyBorder="1" applyAlignment="1">
      <alignment horizontal="right"/>
    </xf>
    <xf numFmtId="1" fontId="69" fillId="2" borderId="0" xfId="39" applyNumberFormat="1" applyFont="1" applyFill="1">
      <alignment/>
      <protection/>
    </xf>
    <xf numFmtId="1" fontId="10" fillId="2" borderId="2" xfId="40" applyNumberFormat="1" applyFont="1" applyFill="1" applyBorder="1">
      <alignment/>
      <protection/>
    </xf>
    <xf numFmtId="1" fontId="17" fillId="2" borderId="0" xfId="40" applyNumberFormat="1" applyFont="1" applyFill="1" applyBorder="1">
      <alignment/>
      <protection/>
    </xf>
    <xf numFmtId="1" fontId="9" fillId="2" borderId="2" xfId="40" applyNumberFormat="1" applyFont="1" applyFill="1" applyBorder="1">
      <alignment/>
      <protection/>
    </xf>
    <xf numFmtId="1" fontId="9" fillId="2" borderId="0" xfId="40" applyNumberFormat="1" applyFont="1" applyFill="1" applyBorder="1">
      <alignment/>
      <protection/>
    </xf>
    <xf numFmtId="1" fontId="21" fillId="2" borderId="0" xfId="20" applyNumberFormat="1" applyFont="1" applyFill="1" applyBorder="1">
      <alignment/>
      <protection/>
    </xf>
    <xf numFmtId="1" fontId="20" fillId="2" borderId="0" xfId="40" applyNumberFormat="1" applyFont="1" applyFill="1" applyBorder="1">
      <alignment/>
      <protection/>
    </xf>
    <xf numFmtId="1" fontId="18" fillId="2" borderId="0" xfId="40" applyNumberFormat="1" applyFont="1" applyFill="1">
      <alignment/>
      <protection/>
    </xf>
    <xf numFmtId="1" fontId="21" fillId="2" borderId="0" xfId="40" applyNumberFormat="1" applyFont="1" applyFill="1">
      <alignment/>
      <protection/>
    </xf>
    <xf numFmtId="1" fontId="18" fillId="2" borderId="3" xfId="40" applyNumberFormat="1" applyFont="1" applyFill="1" applyBorder="1">
      <alignment/>
      <protection/>
    </xf>
    <xf numFmtId="1" fontId="9" fillId="2" borderId="0" xfId="40" applyNumberFormat="1" applyFont="1" applyFill="1">
      <alignment/>
      <protection/>
    </xf>
    <xf numFmtId="0" fontId="20" fillId="2" borderId="0" xfId="40" applyFont="1" applyFill="1">
      <alignment/>
      <protection/>
    </xf>
    <xf numFmtId="1" fontId="10" fillId="2" borderId="2" xfId="41" applyNumberFormat="1" applyFont="1" applyFill="1" applyBorder="1">
      <alignment/>
      <protection/>
    </xf>
    <xf numFmtId="1" fontId="17" fillId="2" borderId="3" xfId="41" applyNumberFormat="1" applyFont="1" applyFill="1" applyBorder="1">
      <alignment/>
      <protection/>
    </xf>
    <xf numFmtId="1" fontId="9" fillId="2" borderId="0" xfId="41" applyNumberFormat="1" applyFont="1" applyFill="1" applyBorder="1">
      <alignment/>
      <protection/>
    </xf>
    <xf numFmtId="1" fontId="20" fillId="2" borderId="0" xfId="41" applyNumberFormat="1" applyFont="1" applyFill="1" applyBorder="1">
      <alignment/>
      <protection/>
    </xf>
    <xf numFmtId="1" fontId="9" fillId="2" borderId="0" xfId="41" applyNumberFormat="1" applyFont="1" applyFill="1">
      <alignment/>
      <protection/>
    </xf>
    <xf numFmtId="1" fontId="21" fillId="2" borderId="0" xfId="41" applyNumberFormat="1" applyFont="1" applyFill="1">
      <alignment/>
      <protection/>
    </xf>
    <xf numFmtId="1" fontId="18" fillId="2" borderId="3" xfId="41" applyNumberFormat="1" applyFont="1" applyFill="1" applyBorder="1">
      <alignment/>
      <protection/>
    </xf>
    <xf numFmtId="1" fontId="10" fillId="2" borderId="0" xfId="41" applyNumberFormat="1" applyFont="1" applyFill="1" applyBorder="1">
      <alignment/>
      <protection/>
    </xf>
    <xf numFmtId="1" fontId="10" fillId="2" borderId="0" xfId="41" applyNumberFormat="1" applyFont="1" applyFill="1">
      <alignment/>
      <protection/>
    </xf>
    <xf numFmtId="1" fontId="21" fillId="2" borderId="3" xfId="41" applyNumberFormat="1" applyFont="1" applyFill="1" applyBorder="1">
      <alignment/>
      <protection/>
    </xf>
    <xf numFmtId="0" fontId="6" fillId="2" borderId="0" xfId="25" applyFont="1" applyFill="1">
      <alignment/>
      <protection/>
    </xf>
    <xf numFmtId="0" fontId="6" fillId="2" borderId="0" xfId="25" applyFont="1" applyFill="1" applyBorder="1">
      <alignment/>
      <protection/>
    </xf>
    <xf numFmtId="0" fontId="6" fillId="2" borderId="0" xfId="25" applyFont="1" applyFill="1" applyBorder="1" applyAlignment="1">
      <alignment horizontal="right"/>
      <protection/>
    </xf>
    <xf numFmtId="16" fontId="6" fillId="2" borderId="0" xfId="25" applyNumberFormat="1" applyFont="1" applyFill="1" applyBorder="1" applyAlignment="1">
      <alignment horizontal="right"/>
      <protection/>
    </xf>
    <xf numFmtId="2" fontId="6" fillId="2" borderId="0" xfId="25" applyNumberFormat="1" applyFont="1" applyFill="1" applyBorder="1" applyAlignment="1">
      <alignment horizontal="right"/>
      <protection/>
    </xf>
    <xf numFmtId="172" fontId="6" fillId="2" borderId="0" xfId="25" applyNumberFormat="1" applyFont="1" applyFill="1" applyBorder="1" applyAlignment="1">
      <alignment horizontal="right"/>
      <protection/>
    </xf>
    <xf numFmtId="0" fontId="6" fillId="2" borderId="0" xfId="25" applyFont="1" applyFill="1">
      <alignment/>
      <protection/>
    </xf>
    <xf numFmtId="0" fontId="6" fillId="2" borderId="8" xfId="25" applyFont="1" applyFill="1" applyBorder="1">
      <alignment/>
      <protection/>
    </xf>
    <xf numFmtId="0" fontId="6" fillId="2" borderId="9" xfId="25" applyFont="1" applyFill="1" applyBorder="1">
      <alignment/>
      <protection/>
    </xf>
    <xf numFmtId="0" fontId="6" fillId="2" borderId="10" xfId="25" applyFont="1" applyFill="1" applyBorder="1">
      <alignment/>
      <protection/>
    </xf>
    <xf numFmtId="0" fontId="6" fillId="2" borderId="7" xfId="25" applyFont="1" applyFill="1" applyBorder="1">
      <alignment/>
      <protection/>
    </xf>
    <xf numFmtId="0" fontId="6" fillId="2" borderId="0" xfId="25" applyFont="1" applyFill="1" applyBorder="1">
      <alignment/>
      <protection/>
    </xf>
    <xf numFmtId="2" fontId="6" fillId="2" borderId="0" xfId="25" applyNumberFormat="1" applyFont="1" applyFill="1" applyBorder="1">
      <alignment/>
      <protection/>
    </xf>
    <xf numFmtId="1" fontId="6" fillId="2" borderId="11" xfId="25" applyNumberFormat="1" applyFont="1" applyFill="1" applyBorder="1">
      <alignment/>
      <protection/>
    </xf>
    <xf numFmtId="177" fontId="6" fillId="2" borderId="0" xfId="25" applyNumberFormat="1" applyFont="1" applyFill="1" applyBorder="1">
      <alignment/>
      <protection/>
    </xf>
    <xf numFmtId="172" fontId="6" fillId="2" borderId="0" xfId="25" applyNumberFormat="1" applyFont="1" applyFill="1" applyBorder="1">
      <alignment/>
      <protection/>
    </xf>
    <xf numFmtId="0" fontId="6" fillId="2" borderId="11" xfId="25" applyFont="1" applyFill="1" applyBorder="1">
      <alignment/>
      <protection/>
    </xf>
    <xf numFmtId="0" fontId="6" fillId="2" borderId="12" xfId="25" applyFont="1" applyFill="1" applyBorder="1">
      <alignment/>
      <protection/>
    </xf>
    <xf numFmtId="0" fontId="6" fillId="2" borderId="13" xfId="25" applyFont="1" applyFill="1" applyBorder="1">
      <alignment/>
      <protection/>
    </xf>
    <xf numFmtId="0" fontId="6" fillId="2" borderId="14" xfId="25" applyFont="1" applyFill="1" applyBorder="1">
      <alignment/>
      <protection/>
    </xf>
    <xf numFmtId="49" fontId="6" fillId="2" borderId="0" xfId="25" applyNumberFormat="1" applyFont="1" applyFill="1" applyBorder="1">
      <alignment/>
      <protection/>
    </xf>
    <xf numFmtId="49" fontId="6" fillId="2" borderId="13" xfId="25" applyNumberFormat="1" applyFont="1" applyFill="1" applyBorder="1">
      <alignment/>
      <protection/>
    </xf>
    <xf numFmtId="0" fontId="0" fillId="2" borderId="0" xfId="0" applyFill="1" applyAlignment="1">
      <alignment/>
    </xf>
    <xf numFmtId="0" fontId="24" fillId="2" borderId="0" xfId="0" applyFont="1" applyFill="1" applyAlignment="1">
      <alignment/>
    </xf>
    <xf numFmtId="3" fontId="9" fillId="2" borderId="0" xfId="43" applyNumberFormat="1" applyFont="1" applyFill="1" applyBorder="1" applyAlignment="1">
      <alignment/>
    </xf>
    <xf numFmtId="3" fontId="9" fillId="2" borderId="3" xfId="33" applyNumberFormat="1" applyFont="1" applyFill="1" applyBorder="1">
      <alignment/>
      <protection/>
    </xf>
    <xf numFmtId="172" fontId="9" fillId="2" borderId="1" xfId="17" applyNumberFormat="1" applyFont="1" applyFill="1" applyBorder="1">
      <alignment/>
      <protection/>
    </xf>
    <xf numFmtId="0" fontId="35" fillId="2" borderId="0" xfId="39" applyFont="1" applyFill="1" applyAlignment="1">
      <alignment horizontal="center"/>
      <protection/>
    </xf>
  </cellXfs>
  <cellStyles count="37">
    <cellStyle name="Normal" xfId="0"/>
    <cellStyle name="Followed Hyperlink" xfId="15"/>
    <cellStyle name="Hyperlink" xfId="16"/>
    <cellStyle name="Normal_energiläget i siffror" xfId="17"/>
    <cellStyle name="Normal_Figur 11 Andel förnybar energianvändning" xfId="18"/>
    <cellStyle name="Normal_Fjärrkyla (2004)  f.d. tab 16" xfId="19"/>
    <cellStyle name="Normal_nytab38" xfId="20"/>
    <cellStyle name="Normal_oif1" xfId="21"/>
    <cellStyle name="Normal_Sveriges totala energitillförsel 1970-2003" xfId="22"/>
    <cellStyle name="Normal_tab24" xfId="23"/>
    <cellStyle name="Normal_tab36" xfId="24"/>
    <cellStyle name="Normal_Tabell 08-10 Energifakta" xfId="25"/>
    <cellStyle name="Normal_Tabell till fig 01 och fig 56 - Koldioxidutsläpp per invånare samt per BNP år 2002 i EU samt i OECD till ETC" xfId="26"/>
    <cellStyle name="Normal_Tabell till fig 02 - Utsläpp av koldioxid (CO2) i Sverige (Margareta 2005) till ETC" xfId="27"/>
    <cellStyle name="Normal_Tabell till fig 06 - Sveriges totala energitillförsel (Eva 2005)" xfId="28"/>
    <cellStyle name="Normal_Tabell till fig 07-10 Energibalansen" xfId="29"/>
    <cellStyle name="Normal_Tabell till fig 10 - 11 - Bostadssektorn till ETC" xfId="30"/>
    <cellStyle name="Normal_Tabell till fig 12 - 15 - Industrisektorn (Per 2005)" xfId="31"/>
    <cellStyle name="Normal_Tabell till fig 16 -Transportsektorn till ETC" xfId="32"/>
    <cellStyle name="Normal_Tabell till fig 17, 18, 19, 20, 22, 24 Elmarknaden (Till GA 10 okt) till ETC" xfId="33"/>
    <cellStyle name="Normal_Tabell till fig 25 - 27 Fjärrvärme &amp; fjärrkyla (Till GA 10 okt) till ETC" xfId="34"/>
    <cellStyle name="Normal_Tabell till fig 34-37 Olja" xfId="35"/>
    <cellStyle name="Normal_Tabell till fig 35 - 36 - Biobränsle" xfId="36"/>
    <cellStyle name="Normal_Tabell till fig 35 - 36 - Biobränsle (Stefan 2005) till ETC" xfId="37"/>
    <cellStyle name="Normal_Tabell till fig 42 Pellets" xfId="38"/>
    <cellStyle name="Normal_Tabell till fig 49, 51-60 Eläget i världen 2009" xfId="39"/>
    <cellStyle name="Normal_Tabell till fig 54 - Utsläpp av svaveldioxid (SO2) i Sverige (Margareta 2005) till ETC" xfId="40"/>
    <cellStyle name="Normal_Tabell till fig 55 - Utsläpp av kväveoxider (räknat som NO2) i Sverige (Margareta 2005) till ETC" xfId="41"/>
    <cellStyle name="Normal_Tabell till fig 56 Världens gasanv" xfId="42"/>
    <cellStyle name="Percent" xfId="43"/>
    <cellStyle name="Comma" xfId="44"/>
    <cellStyle name="Tusental (0)_SNI 23" xfId="45"/>
    <cellStyle name="Comma [0]" xfId="46"/>
    <cellStyle name="Tusental_Tabell till fig 49, 51-60 Eläget i världen 2009" xfId="47"/>
    <cellStyle name="Currency" xfId="48"/>
    <cellStyle name="Valuta (0)_SNI 23" xfId="49"/>
    <cellStyle name="Currency [0]" xfId="50"/>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025"/>
          <c:w val="0.893"/>
          <c:h val="0.82425"/>
        </c:manualLayout>
      </c:layout>
      <c:areaChart>
        <c:grouping val="stacked"/>
        <c:varyColors val="0"/>
        <c:ser>
          <c:idx val="0"/>
          <c:order val="0"/>
          <c:tx>
            <c:strRef>
              <c:f>'Tabell fig. 8'!$A$12</c:f>
              <c:strCache>
                <c:ptCount val="1"/>
                <c:pt idx="0">
                  <c:v>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8'!$B$12:$AN$12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8'!$A$14</c:f>
              <c:strCache>
                <c:ptCount val="1"/>
                <c:pt idx="0">
                  <c:v>Inrikes transporter</c:v>
                </c:pt>
              </c:strCache>
            </c:strRef>
          </c:tx>
          <c:extLst>
            <c:ext xmlns:c14="http://schemas.microsoft.com/office/drawing/2007/8/2/chart" uri="{6F2FDCE9-48DA-4B69-8628-5D25D57E5C99}">
              <c14:invertSolidFillFmt>
                <c14:spPr>
                  <a:solidFill>
                    <a:srgbClr val="000000"/>
                  </a:solidFill>
                </c14:spPr>
              </c14:invertSolidFillFmt>
            </c:ext>
          </c:extLst>
          <c:cat>
            <c:numRef>
              <c:f>'Tabell fig. 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8'!$B$14:$AN$14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8'!$A$16</c:f>
              <c:strCache>
                <c:ptCount val="1"/>
                <c:pt idx="0">
                  <c:v>Bostäder och service m.m.</c:v>
                </c:pt>
              </c:strCache>
            </c:strRef>
          </c:tx>
          <c:extLst>
            <c:ext xmlns:c14="http://schemas.microsoft.com/office/drawing/2007/8/2/chart" uri="{6F2FDCE9-48DA-4B69-8628-5D25D57E5C99}">
              <c14:invertSolidFillFmt>
                <c14:spPr>
                  <a:solidFill>
                    <a:srgbClr val="000000"/>
                  </a:solidFill>
                </c14:spPr>
              </c14:invertSolidFillFmt>
            </c:ext>
          </c:extLst>
          <c:cat>
            <c:numRef>
              <c:f>'Tabell fig. 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8'!$B$16:$AN$16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8'!$A$18</c:f>
              <c:strCache>
                <c:ptCount val="1"/>
                <c:pt idx="0">
                  <c:v>Omvandlings- och distrubutionsförluster, exkl. kärnkraft</c:v>
                </c:pt>
              </c:strCache>
            </c:strRef>
          </c:tx>
          <c:extLst>
            <c:ext xmlns:c14="http://schemas.microsoft.com/office/drawing/2007/8/2/chart" uri="{6F2FDCE9-48DA-4B69-8628-5D25D57E5C99}">
              <c14:invertSolidFillFmt>
                <c14:spPr>
                  <a:solidFill>
                    <a:srgbClr val="000000"/>
                  </a:solidFill>
                </c14:spPr>
              </c14:invertSolidFillFmt>
            </c:ext>
          </c:extLst>
          <c:cat>
            <c:numRef>
              <c:f>'Tabell fig. 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8'!$B$18:$AN$18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8'!$A$20</c:f>
              <c:strCache>
                <c:ptCount val="1"/>
                <c:pt idx="0">
                  <c:v>Förluster i kärnkraften1</c:v>
                </c:pt>
              </c:strCache>
            </c:strRef>
          </c:tx>
          <c:extLst>
            <c:ext xmlns:c14="http://schemas.microsoft.com/office/drawing/2007/8/2/chart" uri="{6F2FDCE9-48DA-4B69-8628-5D25D57E5C99}">
              <c14:invertSolidFillFmt>
                <c14:spPr>
                  <a:solidFill>
                    <a:srgbClr val="000000"/>
                  </a:solidFill>
                </c14:spPr>
              </c14:invertSolidFillFmt>
            </c:ext>
          </c:extLst>
          <c:cat>
            <c:numRef>
              <c:f>'Tabell fig. 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8'!$B$20:$AN$20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0"/>
          <c:order val="5"/>
          <c:tx>
            <c:strRef>
              <c:f>'Tabell fig. 8'!$A$22</c:f>
              <c:strCache>
                <c:ptCount val="1"/>
                <c:pt idx="0">
                  <c:v>Utrikes sjöfart och anv. för icke energiändamål</c:v>
                </c:pt>
              </c:strCache>
            </c:strRef>
          </c:tx>
          <c:extLst>
            <c:ext xmlns:c14="http://schemas.microsoft.com/office/drawing/2007/8/2/chart" uri="{6F2FDCE9-48DA-4B69-8628-5D25D57E5C99}">
              <c14:invertSolidFillFmt>
                <c14:spPr>
                  <a:solidFill>
                    <a:srgbClr val="000000"/>
                  </a:solidFill>
                </c14:spPr>
              </c14:invertSolidFillFmt>
            </c:ext>
          </c:extLst>
          <c:cat>
            <c:numRef>
              <c:f>'Tabell fig. 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8'!$B$22:$AN$22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1688458"/>
        <c:axId val="15196123"/>
      </c:areaChart>
      <c:catAx>
        <c:axId val="1688458"/>
        <c:scaling>
          <c:orientation val="minMax"/>
        </c:scaling>
        <c:axPos val="b"/>
        <c:delete val="0"/>
        <c:numFmt formatCode="General" sourceLinked="1"/>
        <c:majorTickMark val="out"/>
        <c:minorTickMark val="none"/>
        <c:tickLblPos val="nextTo"/>
        <c:txPr>
          <a:bodyPr/>
          <a:lstStyle/>
          <a:p>
            <a:pPr>
              <a:defRPr lang="en-US" cap="none" sz="975" b="0" i="0" u="none" baseline="0"/>
            </a:pPr>
          </a:p>
        </c:txPr>
        <c:crossAx val="15196123"/>
        <c:crosses val="autoZero"/>
        <c:auto val="1"/>
        <c:lblOffset val="100"/>
        <c:noMultiLvlLbl val="0"/>
      </c:catAx>
      <c:valAx>
        <c:axId val="15196123"/>
        <c:scaling>
          <c:orientation val="minMax"/>
        </c:scaling>
        <c:axPos val="l"/>
        <c:majorGridlines/>
        <c:delete val="0"/>
        <c:numFmt formatCode="General" sourceLinked="1"/>
        <c:majorTickMark val="out"/>
        <c:minorTickMark val="none"/>
        <c:tickLblPos val="nextTo"/>
        <c:crossAx val="1688458"/>
        <c:crossesAt val="1"/>
        <c:crossBetween val="midCat"/>
        <c:dispUnits/>
      </c:valAx>
      <c:spPr>
        <a:solidFill>
          <a:srgbClr val="C0C0C0"/>
        </a:solidFill>
        <a:ln w="12700">
          <a:solidFill>
            <a:srgbClr val="808080"/>
          </a:solidFill>
        </a:ln>
      </c:spPr>
    </c:plotArea>
    <c:legend>
      <c:legendPos val="r"/>
      <c:layout>
        <c:manualLayout>
          <c:xMode val="edge"/>
          <c:yMode val="edge"/>
          <c:x val="0.01375"/>
          <c:y val="0.86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75"/>
          <c:y val="0.01975"/>
          <c:w val="0.633"/>
          <c:h val="0.906"/>
        </c:manualLayout>
      </c:layout>
      <c:lineChart>
        <c:grouping val="standard"/>
        <c:varyColors val="0"/>
        <c:ser>
          <c:idx val="0"/>
          <c:order val="0"/>
          <c:tx>
            <c:strRef>
              <c:f>'Tabell fig. 17'!$A$12</c:f>
              <c:strCache>
                <c:ptCount val="1"/>
                <c:pt idx="0">
                  <c:v>Massa- och pappersindustri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17'!$B$12:$AN$12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2"/>
          <c:order val="1"/>
          <c:tx>
            <c:strRef>
              <c:f>'Tabell fig. 17'!$A$14</c:f>
              <c:strCache>
                <c:ptCount val="1"/>
                <c:pt idx="0">
                  <c:v>Järn- och stålverk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17'!$B$14:$AN$14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4"/>
          <c:order val="2"/>
          <c:tx>
            <c:strRef>
              <c:f>'Tabell fig. 17'!$A$16</c:f>
              <c:strCache>
                <c:ptCount val="1"/>
                <c:pt idx="0">
                  <c:v>Kemisk industri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17'!$B$16:$AN$16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6"/>
          <c:order val="3"/>
          <c:tx>
            <c:strRef>
              <c:f>'Tabell fig. 17'!$A$18</c:f>
              <c:strCache>
                <c:ptCount val="1"/>
                <c:pt idx="0">
                  <c:v>Verkstadsindustri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17'!$B$18:$AN$18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9"/>
          <c:order val="4"/>
          <c:tx>
            <c:strRef>
              <c:f>'Tabell fig. 17'!$A$21</c:f>
              <c:strCache>
                <c:ptCount val="1"/>
                <c:pt idx="0">
                  <c:v>Industrin totalt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17'!$B$21:$AN$21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axId val="48339076"/>
        <c:axId val="32398501"/>
      </c:lineChart>
      <c:catAx>
        <c:axId val="48339076"/>
        <c:scaling>
          <c:orientation val="minMax"/>
        </c:scaling>
        <c:axPos val="b"/>
        <c:delete val="0"/>
        <c:numFmt formatCode="General" sourceLinked="1"/>
        <c:majorTickMark val="out"/>
        <c:minorTickMark val="none"/>
        <c:tickLblPos val="nextTo"/>
        <c:crossAx val="32398501"/>
        <c:crosses val="autoZero"/>
        <c:auto val="1"/>
        <c:lblOffset val="100"/>
        <c:noMultiLvlLbl val="0"/>
      </c:catAx>
      <c:valAx>
        <c:axId val="32398501"/>
        <c:scaling>
          <c:orientation val="minMax"/>
          <c:max val="1.5"/>
        </c:scaling>
        <c:axPos val="l"/>
        <c:title>
          <c:tx>
            <c:rich>
              <a:bodyPr vert="horz" rot="-5400000" anchor="ctr"/>
              <a:lstStyle/>
              <a:p>
                <a:pPr algn="ctr">
                  <a:defRPr/>
                </a:pPr>
                <a:r>
                  <a:rPr lang="en-US" cap="none" sz="1200" b="1" i="0" u="none" baseline="0"/>
                  <a:t>kWh/kr (förädlingsvärde)
</a:t>
                </a:r>
              </a:p>
            </c:rich>
          </c:tx>
          <c:layout/>
          <c:overlay val="0"/>
          <c:spPr>
            <a:noFill/>
            <a:ln>
              <a:noFill/>
            </a:ln>
          </c:spPr>
        </c:title>
        <c:majorGridlines/>
        <c:delete val="0"/>
        <c:numFmt formatCode="General" sourceLinked="1"/>
        <c:majorTickMark val="out"/>
        <c:minorTickMark val="none"/>
        <c:tickLblPos val="nextTo"/>
        <c:crossAx val="48339076"/>
        <c:crossesAt val="1"/>
        <c:crossBetween val="between"/>
        <c:dispUnits/>
        <c:majorUnit val="0.15"/>
        <c:minorUnit val="0.01"/>
      </c:valAx>
      <c:spPr>
        <a:solidFill>
          <a:srgbClr val="C0C0C0"/>
        </a:solidFill>
        <a:ln w="12700">
          <a:solidFill>
            <a:srgbClr val="808080"/>
          </a:solidFill>
        </a:ln>
      </c:spPr>
    </c:plotArea>
    <c:legend>
      <c:legendPos val="r"/>
      <c:layout>
        <c:manualLayout>
          <c:xMode val="edge"/>
          <c:yMode val="edge"/>
          <c:x val="0.71475"/>
          <c:y val="0.06225"/>
          <c:w val="0.20575"/>
          <c:h val="0.47175"/>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31"/>
          <c:w val="0.71"/>
          <c:h val="0.94075"/>
        </c:manualLayout>
      </c:layout>
      <c:lineChart>
        <c:grouping val="standard"/>
        <c:varyColors val="0"/>
        <c:ser>
          <c:idx val="0"/>
          <c:order val="0"/>
          <c:tx>
            <c:strRef>
              <c:f>'Tabell fig. 18'!$A$12</c:f>
              <c:strCache>
                <c:ptCount val="1"/>
                <c:pt idx="0">
                  <c:v>Massa- och pappersindustri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18'!$B$12:$AN$12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2"/>
          <c:order val="1"/>
          <c:tx>
            <c:strRef>
              <c:f>'Tabell fig. 18'!$A$14</c:f>
              <c:strCache>
                <c:ptCount val="1"/>
                <c:pt idx="0">
                  <c:v>Järn- och stålverk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18'!$B$14:$AN$14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4"/>
          <c:order val="2"/>
          <c:tx>
            <c:strRef>
              <c:f>'Tabell fig. 18'!$A$16</c:f>
              <c:strCache>
                <c:ptCount val="1"/>
                <c:pt idx="0">
                  <c:v>Kemisk industri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18'!$B$16:$AN$16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6"/>
          <c:order val="3"/>
          <c:tx>
            <c:strRef>
              <c:f>'Tabell fig. 18'!$A$18</c:f>
              <c:strCache>
                <c:ptCount val="1"/>
                <c:pt idx="0">
                  <c:v>Verkstadsindustri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18'!$B$18:$AN$18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9"/>
          <c:order val="4"/>
          <c:tx>
            <c:strRef>
              <c:f>'Tabell fig. 18'!$A$21</c:f>
              <c:strCache>
                <c:ptCount val="1"/>
                <c:pt idx="0">
                  <c:v>Industrin totalt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18'!$B$11:$AN$11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18'!$B$21:$AN$21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axId val="23151054"/>
        <c:axId val="7032895"/>
      </c:lineChart>
      <c:catAx>
        <c:axId val="23151054"/>
        <c:scaling>
          <c:orientation val="minMax"/>
        </c:scaling>
        <c:axPos val="b"/>
        <c:delete val="0"/>
        <c:numFmt formatCode="General" sourceLinked="1"/>
        <c:majorTickMark val="out"/>
        <c:minorTickMark val="none"/>
        <c:tickLblPos val="nextTo"/>
        <c:crossAx val="7032895"/>
        <c:crosses val="autoZero"/>
        <c:auto val="1"/>
        <c:lblOffset val="100"/>
        <c:noMultiLvlLbl val="0"/>
      </c:catAx>
      <c:valAx>
        <c:axId val="7032895"/>
        <c:scaling>
          <c:orientation val="minMax"/>
          <c:max val="0.75"/>
        </c:scaling>
        <c:axPos val="l"/>
        <c:title>
          <c:tx>
            <c:rich>
              <a:bodyPr vert="horz" rot="-5400000" anchor="ctr"/>
              <a:lstStyle/>
              <a:p>
                <a:pPr algn="ctr">
                  <a:defRPr/>
                </a:pPr>
                <a:r>
                  <a:rPr lang="en-US" cap="none" sz="1200" b="1" i="0" u="none" baseline="0"/>
                  <a:t>kWh/kr (förädlingsvärde)</a:t>
                </a:r>
              </a:p>
            </c:rich>
          </c:tx>
          <c:layout/>
          <c:overlay val="0"/>
          <c:spPr>
            <a:noFill/>
            <a:ln>
              <a:noFill/>
            </a:ln>
          </c:spPr>
        </c:title>
        <c:majorGridlines/>
        <c:delete val="0"/>
        <c:numFmt formatCode="General" sourceLinked="1"/>
        <c:majorTickMark val="out"/>
        <c:minorTickMark val="none"/>
        <c:tickLblPos val="nextTo"/>
        <c:crossAx val="23151054"/>
        <c:crossesAt val="1"/>
        <c:crossBetween val="between"/>
        <c:dispUnits/>
        <c:majorUnit val="0.15"/>
        <c:minorUnit val="0.01"/>
      </c:valAx>
      <c:spPr>
        <a:solidFill>
          <a:srgbClr val="C0C0C0"/>
        </a:solidFill>
        <a:ln w="12700">
          <a:solidFill>
            <a:srgbClr val="808080"/>
          </a:solidFill>
        </a:ln>
      </c:spPr>
    </c:plotArea>
    <c:legend>
      <c:legendPos val="r"/>
      <c:layout>
        <c:manualLayout>
          <c:xMode val="edge"/>
          <c:yMode val="edge"/>
          <c:x val="0.7735"/>
          <c:y val="0.17425"/>
          <c:w val="0.16925"/>
          <c:h val="0.42425"/>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19'!$A$12</c:f>
              <c:strCache>
                <c:ptCount val="1"/>
                <c:pt idx="0">
                  <c:v>Bensin</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19'!$A$14</c:f>
              <c:strCache>
                <c:ptCount val="1"/>
                <c:pt idx="0">
                  <c:v>Diesel/Eo1</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19'!$A$16</c:f>
              <c:strCache>
                <c:ptCount val="1"/>
                <c:pt idx="0">
                  <c:v>El</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19'!$A$18</c:f>
              <c:strCache>
                <c:ptCount val="1"/>
                <c:pt idx="0">
                  <c:v>Bunkerolja</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19'!$A$20</c:f>
              <c:strCache>
                <c:ptCount val="1"/>
                <c:pt idx="0">
                  <c:v>Eo 2–5</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0"/>
          <c:order val="5"/>
          <c:tx>
            <c:strRef>
              <c:f>'Tabell fig. 19'!$A$22</c:f>
              <c:strCache>
                <c:ptCount val="1"/>
                <c:pt idx="0">
                  <c:v>Flygbränsle m.m.</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19'!$B$22:$AN$22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2"/>
          <c:order val="6"/>
          <c:tx>
            <c:strRef>
              <c:f>'Tabell fig. 19'!$A$24</c:f>
              <c:strCache>
                <c:ptCount val="1"/>
                <c:pt idx="0">
                  <c:v>Naturgas inkl gasol</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19'!$B$24:$AN$24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4"/>
          <c:order val="7"/>
          <c:tx>
            <c:strRef>
              <c:f>'Tabell fig. 19'!$A$26</c:f>
              <c:strCache>
                <c:ptCount val="1"/>
                <c:pt idx="0">
                  <c:v>Biodrivmedel</c:v>
                </c:pt>
              </c:strCache>
            </c:strRef>
          </c:tx>
          <c:extLst>
            <c:ext xmlns:c14="http://schemas.microsoft.com/office/drawing/2007/8/2/chart" uri="{6F2FDCE9-48DA-4B69-8628-5D25D57E5C99}">
              <c14:invertSolidFillFmt>
                <c14:spPr>
                  <a:solidFill>
                    <a:srgbClr val="000000"/>
                  </a:solidFill>
                </c14:spPr>
              </c14:invertSolidFillFmt>
            </c:ext>
          </c:extLst>
          <c:cat>
            <c:numRef>
              <c:f>'Tabell fig. 19'!$B$11:$AN$11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19'!$B$26:$AN$26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63296056"/>
        <c:axId val="32793593"/>
      </c:areaChart>
      <c:catAx>
        <c:axId val="63296056"/>
        <c:scaling>
          <c:orientation val="minMax"/>
        </c:scaling>
        <c:axPos val="b"/>
        <c:delete val="0"/>
        <c:numFmt formatCode="General" sourceLinked="1"/>
        <c:majorTickMark val="out"/>
        <c:minorTickMark val="none"/>
        <c:tickLblPos val="nextTo"/>
        <c:crossAx val="32793593"/>
        <c:crosses val="autoZero"/>
        <c:auto val="1"/>
        <c:lblOffset val="100"/>
        <c:tickLblSkip val="2"/>
        <c:noMultiLvlLbl val="0"/>
      </c:catAx>
      <c:valAx>
        <c:axId val="32793593"/>
        <c:scaling>
          <c:orientation val="minMax"/>
          <c:max val="160"/>
        </c:scaling>
        <c:axPos val="l"/>
        <c:majorGridlines/>
        <c:delete val="0"/>
        <c:numFmt formatCode="General" sourceLinked="1"/>
        <c:majorTickMark val="out"/>
        <c:minorTickMark val="none"/>
        <c:tickLblPos val="nextTo"/>
        <c:crossAx val="6329605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20'!$A$12</c:f>
              <c:strCache>
                <c:ptCount val="1"/>
                <c:pt idx="0">
                  <c:v>Etanol</c:v>
                </c:pt>
              </c:strCache>
            </c:strRef>
          </c:tx>
          <c:extLst>
            <c:ext xmlns:c14="http://schemas.microsoft.com/office/drawing/2007/8/2/chart" uri="{6F2FDCE9-48DA-4B69-8628-5D25D57E5C99}">
              <c14:invertSolidFillFmt>
                <c14:spPr>
                  <a:solidFill>
                    <a:srgbClr val="000000"/>
                  </a:solidFill>
                </c14:spPr>
              </c14:invertSolidFillFmt>
            </c:ext>
          </c:extLst>
          <c:cat>
            <c:numRef>
              <c:f>'Tabell fig. 20'!$B$11:$J$11</c:f>
              <c:numCache>
                <c:ptCount val="9"/>
                <c:pt idx="0">
                  <c:v>0</c:v>
                </c:pt>
                <c:pt idx="1">
                  <c:v>0</c:v>
                </c:pt>
                <c:pt idx="2">
                  <c:v>0</c:v>
                </c:pt>
                <c:pt idx="3">
                  <c:v>0</c:v>
                </c:pt>
                <c:pt idx="4">
                  <c:v>0</c:v>
                </c:pt>
                <c:pt idx="5">
                  <c:v>0</c:v>
                </c:pt>
                <c:pt idx="6">
                  <c:v>0</c:v>
                </c:pt>
                <c:pt idx="7">
                  <c:v>0</c:v>
                </c:pt>
                <c:pt idx="8">
                  <c:v>0</c:v>
                </c:pt>
              </c:numCache>
            </c:numRef>
          </c:cat>
          <c:val>
            <c:numRef>
              <c:f>'Tabell fig. 20'!$B$12:$J$12</c:f>
              <c:numCache>
                <c:ptCount val="9"/>
                <c:pt idx="0">
                  <c:v>0</c:v>
                </c:pt>
                <c:pt idx="1">
                  <c:v>0</c:v>
                </c:pt>
                <c:pt idx="2">
                  <c:v>0</c:v>
                </c:pt>
                <c:pt idx="3">
                  <c:v>0</c:v>
                </c:pt>
                <c:pt idx="4">
                  <c:v>0</c:v>
                </c:pt>
                <c:pt idx="5">
                  <c:v>0</c:v>
                </c:pt>
                <c:pt idx="6">
                  <c:v>0</c:v>
                </c:pt>
                <c:pt idx="7">
                  <c:v>0</c:v>
                </c:pt>
                <c:pt idx="8">
                  <c:v>0</c:v>
                </c:pt>
              </c:numCache>
            </c:numRef>
          </c:val>
        </c:ser>
        <c:ser>
          <c:idx val="1"/>
          <c:order val="1"/>
          <c:tx>
            <c:strRef>
              <c:f>'Tabell fig. 20'!$A$13</c:f>
              <c:strCache>
                <c:ptCount val="1"/>
                <c:pt idx="0">
                  <c:v>Petrol</c:v>
                </c:pt>
              </c:strCache>
            </c:strRef>
          </c:tx>
          <c:extLst>
            <c:ext xmlns:c14="http://schemas.microsoft.com/office/drawing/2007/8/2/chart" uri="{6F2FDCE9-48DA-4B69-8628-5D25D57E5C99}">
              <c14:invertSolidFillFmt>
                <c14:spPr>
                  <a:solidFill>
                    <a:srgbClr val="000000"/>
                  </a:solidFill>
                </c14:spPr>
              </c14:invertSolidFillFmt>
            </c:ext>
          </c:extLst>
          <c:cat>
            <c:numRef>
              <c:f>'Tabell fig. 20'!$B$11:$H$11</c:f>
              <c:numCache>
                <c:ptCount val="7"/>
                <c:pt idx="0">
                  <c:v>0</c:v>
                </c:pt>
                <c:pt idx="1">
                  <c:v>0</c:v>
                </c:pt>
                <c:pt idx="2">
                  <c:v>0</c:v>
                </c:pt>
                <c:pt idx="3">
                  <c:v>0</c:v>
                </c:pt>
                <c:pt idx="4">
                  <c:v>0</c:v>
                </c:pt>
                <c:pt idx="5">
                  <c:v>0</c:v>
                </c:pt>
                <c:pt idx="6">
                  <c:v>0</c:v>
                </c:pt>
              </c:numCache>
            </c:numRef>
          </c:cat>
          <c:val>
            <c:numRef>
              <c:f>'Tabell fig. 20'!$B$13:$H$13</c:f>
            </c:numRef>
          </c:val>
        </c:ser>
        <c:ser>
          <c:idx val="2"/>
          <c:order val="2"/>
          <c:tx>
            <c:strRef>
              <c:f>'Tabell fig. 20'!$A$15</c:f>
              <c:strCache>
                <c:ptCount val="1"/>
                <c:pt idx="0">
                  <c:v>Biogas</c:v>
                </c:pt>
              </c:strCache>
            </c:strRef>
          </c:tx>
          <c:extLst>
            <c:ext xmlns:c14="http://schemas.microsoft.com/office/drawing/2007/8/2/chart" uri="{6F2FDCE9-48DA-4B69-8628-5D25D57E5C99}">
              <c14:invertSolidFillFmt>
                <c14:spPr>
                  <a:solidFill>
                    <a:srgbClr val="000000"/>
                  </a:solidFill>
                </c14:spPr>
              </c14:invertSolidFillFmt>
            </c:ext>
          </c:extLst>
          <c:cat>
            <c:numRef>
              <c:f>'Tabell fig. 20'!$B$11:$J$11</c:f>
              <c:numCache>
                <c:ptCount val="9"/>
                <c:pt idx="0">
                  <c:v>0</c:v>
                </c:pt>
                <c:pt idx="1">
                  <c:v>0</c:v>
                </c:pt>
                <c:pt idx="2">
                  <c:v>0</c:v>
                </c:pt>
                <c:pt idx="3">
                  <c:v>0</c:v>
                </c:pt>
                <c:pt idx="4">
                  <c:v>0</c:v>
                </c:pt>
                <c:pt idx="5">
                  <c:v>0</c:v>
                </c:pt>
                <c:pt idx="6">
                  <c:v>0</c:v>
                </c:pt>
                <c:pt idx="7">
                  <c:v>0</c:v>
                </c:pt>
                <c:pt idx="8">
                  <c:v>0</c:v>
                </c:pt>
              </c:numCache>
            </c:numRef>
          </c:cat>
          <c:val>
            <c:numRef>
              <c:f>'Tabell fig. 20'!$B$15:$J$15</c:f>
              <c:numCache>
                <c:ptCount val="9"/>
                <c:pt idx="0">
                  <c:v>0</c:v>
                </c:pt>
                <c:pt idx="1">
                  <c:v>0</c:v>
                </c:pt>
                <c:pt idx="2">
                  <c:v>0</c:v>
                </c:pt>
                <c:pt idx="3">
                  <c:v>0</c:v>
                </c:pt>
                <c:pt idx="4">
                  <c:v>0</c:v>
                </c:pt>
                <c:pt idx="5">
                  <c:v>0</c:v>
                </c:pt>
                <c:pt idx="6">
                  <c:v>0</c:v>
                </c:pt>
                <c:pt idx="7">
                  <c:v>0</c:v>
                </c:pt>
                <c:pt idx="8">
                  <c:v>0</c:v>
                </c:pt>
              </c:numCache>
            </c:numRef>
          </c:val>
        </c:ser>
        <c:ser>
          <c:idx val="3"/>
          <c:order val="3"/>
          <c:tx>
            <c:strRef>
              <c:f>'Tabell fig. 20'!$A$16</c:f>
              <c:strCache>
                <c:ptCount val="1"/>
                <c:pt idx="0">
                  <c:v>Diesel/gas oil</c:v>
                </c:pt>
              </c:strCache>
            </c:strRef>
          </c:tx>
          <c:extLst>
            <c:ext xmlns:c14="http://schemas.microsoft.com/office/drawing/2007/8/2/chart" uri="{6F2FDCE9-48DA-4B69-8628-5D25D57E5C99}">
              <c14:invertSolidFillFmt>
                <c14:spPr>
                  <a:solidFill>
                    <a:srgbClr val="000000"/>
                  </a:solidFill>
                </c14:spPr>
              </c14:invertSolidFillFmt>
            </c:ext>
          </c:extLst>
          <c:cat>
            <c:numRef>
              <c:f>'Tabell fig. 20'!$B$11:$H$11</c:f>
              <c:numCache>
                <c:ptCount val="7"/>
                <c:pt idx="0">
                  <c:v>0</c:v>
                </c:pt>
                <c:pt idx="1">
                  <c:v>0</c:v>
                </c:pt>
                <c:pt idx="2">
                  <c:v>0</c:v>
                </c:pt>
                <c:pt idx="3">
                  <c:v>0</c:v>
                </c:pt>
                <c:pt idx="4">
                  <c:v>0</c:v>
                </c:pt>
                <c:pt idx="5">
                  <c:v>0</c:v>
                </c:pt>
                <c:pt idx="6">
                  <c:v>0</c:v>
                </c:pt>
              </c:numCache>
            </c:numRef>
          </c:cat>
          <c:val>
            <c:numRef>
              <c:f>'Tabell fig. 20'!$B$16:$H$16</c:f>
            </c:numRef>
          </c:val>
        </c:ser>
        <c:ser>
          <c:idx val="4"/>
          <c:order val="4"/>
          <c:tx>
            <c:strRef>
              <c:f>'Tabell fig. 20'!$A$18</c:f>
              <c:strCache>
                <c:ptCount val="1"/>
                <c:pt idx="0">
                  <c:v>FAME</c:v>
                </c:pt>
              </c:strCache>
            </c:strRef>
          </c:tx>
          <c:extLst>
            <c:ext xmlns:c14="http://schemas.microsoft.com/office/drawing/2007/8/2/chart" uri="{6F2FDCE9-48DA-4B69-8628-5D25D57E5C99}">
              <c14:invertSolidFillFmt>
                <c14:spPr>
                  <a:solidFill>
                    <a:srgbClr val="000000"/>
                  </a:solidFill>
                </c14:spPr>
              </c14:invertSolidFillFmt>
            </c:ext>
          </c:extLst>
          <c:cat>
            <c:numRef>
              <c:f>'Tabell fig. 20'!$B$11:$J$11</c:f>
              <c:numCache>
                <c:ptCount val="9"/>
                <c:pt idx="0">
                  <c:v>0</c:v>
                </c:pt>
                <c:pt idx="1">
                  <c:v>0</c:v>
                </c:pt>
                <c:pt idx="2">
                  <c:v>0</c:v>
                </c:pt>
                <c:pt idx="3">
                  <c:v>0</c:v>
                </c:pt>
                <c:pt idx="4">
                  <c:v>0</c:v>
                </c:pt>
                <c:pt idx="5">
                  <c:v>0</c:v>
                </c:pt>
                <c:pt idx="6">
                  <c:v>0</c:v>
                </c:pt>
                <c:pt idx="7">
                  <c:v>0</c:v>
                </c:pt>
                <c:pt idx="8">
                  <c:v>0</c:v>
                </c:pt>
              </c:numCache>
            </c:numRef>
          </c:cat>
          <c:val>
            <c:numRef>
              <c:f>'Tabell fig. 20'!$B$18:$J$18</c:f>
              <c:numCache>
                <c:ptCount val="9"/>
                <c:pt idx="0">
                  <c:v>0</c:v>
                </c:pt>
                <c:pt idx="1">
                  <c:v>0</c:v>
                </c:pt>
                <c:pt idx="2">
                  <c:v>0</c:v>
                </c:pt>
                <c:pt idx="3">
                  <c:v>0</c:v>
                </c:pt>
                <c:pt idx="4">
                  <c:v>0</c:v>
                </c:pt>
                <c:pt idx="5">
                  <c:v>0</c:v>
                </c:pt>
                <c:pt idx="6">
                  <c:v>0</c:v>
                </c:pt>
                <c:pt idx="7">
                  <c:v>0</c:v>
                </c:pt>
                <c:pt idx="8">
                  <c:v>0</c:v>
                </c:pt>
              </c:numCache>
            </c:numRef>
          </c:val>
        </c:ser>
        <c:axId val="26706882"/>
        <c:axId val="39035347"/>
      </c:areaChart>
      <c:catAx>
        <c:axId val="26706882"/>
        <c:scaling>
          <c:orientation val="minMax"/>
        </c:scaling>
        <c:axPos val="b"/>
        <c:delete val="0"/>
        <c:numFmt formatCode="General" sourceLinked="1"/>
        <c:majorTickMark val="out"/>
        <c:minorTickMark val="none"/>
        <c:tickLblPos val="nextTo"/>
        <c:crossAx val="39035347"/>
        <c:crosses val="autoZero"/>
        <c:auto val="1"/>
        <c:lblOffset val="100"/>
        <c:noMultiLvlLbl val="0"/>
      </c:catAx>
      <c:valAx>
        <c:axId val="39035347"/>
        <c:scaling>
          <c:orientation val="minMax"/>
        </c:scaling>
        <c:axPos val="l"/>
        <c:majorGridlines/>
        <c:delete val="0"/>
        <c:numFmt formatCode="General" sourceLinked="1"/>
        <c:majorTickMark val="out"/>
        <c:minorTickMark val="none"/>
        <c:tickLblPos val="nextTo"/>
        <c:crossAx val="2670688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21'!$A$12</c:f>
              <c:strCache>
                <c:ptCount val="1"/>
                <c:pt idx="0">
                  <c:v>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21'!$B$11:$AN$11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21'!$B$12:$AN$12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21'!$A$14</c:f>
              <c:strCache>
                <c:ptCount val="1"/>
                <c:pt idx="0">
                  <c:v>Transporter</c:v>
                </c:pt>
              </c:strCache>
            </c:strRef>
          </c:tx>
          <c:extLst>
            <c:ext xmlns:c14="http://schemas.microsoft.com/office/drawing/2007/8/2/chart" uri="{6F2FDCE9-48DA-4B69-8628-5D25D57E5C99}">
              <c14:invertSolidFillFmt>
                <c14:spPr>
                  <a:solidFill>
                    <a:srgbClr val="000000"/>
                  </a:solidFill>
                </c14:spPr>
              </c14:invertSolidFillFmt>
            </c:ext>
          </c:extLst>
          <c:cat>
            <c:numRef>
              <c:f>'Tabell fig. 21'!$B$11:$AN$11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21'!$B$14:$AN$14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21'!$A$16</c:f>
              <c:strCache>
                <c:ptCount val="1"/>
                <c:pt idx="0">
                  <c:v>Bostäder, service m m</c:v>
                </c:pt>
              </c:strCache>
            </c:strRef>
          </c:tx>
          <c:extLst>
            <c:ext xmlns:c14="http://schemas.microsoft.com/office/drawing/2007/8/2/chart" uri="{6F2FDCE9-48DA-4B69-8628-5D25D57E5C99}">
              <c14:invertSolidFillFmt>
                <c14:spPr>
                  <a:solidFill>
                    <a:srgbClr val="000000"/>
                  </a:solidFill>
                </c14:spPr>
              </c14:invertSolidFillFmt>
            </c:ext>
          </c:extLst>
          <c:cat>
            <c:numRef>
              <c:f>'Tabell fig. 21'!$B$11:$AN$11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21'!$B$16:$AN$16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21'!$A$18</c:f>
              <c:strCache>
                <c:ptCount val="1"/>
                <c:pt idx="0">
                  <c:v>Fjärrvärme, raffinaderier</c:v>
                </c:pt>
              </c:strCache>
            </c:strRef>
          </c:tx>
          <c:extLst>
            <c:ext xmlns:c14="http://schemas.microsoft.com/office/drawing/2007/8/2/chart" uri="{6F2FDCE9-48DA-4B69-8628-5D25D57E5C99}">
              <c14:invertSolidFillFmt>
                <c14:spPr>
                  <a:solidFill>
                    <a:srgbClr val="000000"/>
                  </a:solidFill>
                </c14:spPr>
              </c14:invertSolidFillFmt>
            </c:ext>
          </c:extLst>
          <c:cat>
            <c:numRef>
              <c:f>'Tabell fig. 21'!$B$11:$AN$11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21'!$B$18:$AN$18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21'!$A$20</c:f>
              <c:strCache>
                <c:ptCount val="1"/>
                <c:pt idx="0">
                  <c:v>Distributionsförluster</c:v>
                </c:pt>
              </c:strCache>
            </c:strRef>
          </c:tx>
          <c:extLst>
            <c:ext xmlns:c14="http://schemas.microsoft.com/office/drawing/2007/8/2/chart" uri="{6F2FDCE9-48DA-4B69-8628-5D25D57E5C99}">
              <c14:invertSolidFillFmt>
                <c14:spPr>
                  <a:solidFill>
                    <a:srgbClr val="000000"/>
                  </a:solidFill>
                </c14:spPr>
              </c14:invertSolidFillFmt>
            </c:ext>
          </c:extLst>
          <c:cat>
            <c:numRef>
              <c:f>'Tabell fig. 21'!$B$11:$AN$11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21'!$B$20:$AN$20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15773804"/>
        <c:axId val="7746509"/>
      </c:areaChart>
      <c:catAx>
        <c:axId val="15773804"/>
        <c:scaling>
          <c:orientation val="minMax"/>
        </c:scaling>
        <c:axPos val="b"/>
        <c:delete val="0"/>
        <c:numFmt formatCode="General" sourceLinked="1"/>
        <c:majorTickMark val="out"/>
        <c:minorTickMark val="none"/>
        <c:tickLblPos val="nextTo"/>
        <c:crossAx val="7746509"/>
        <c:crosses val="autoZero"/>
        <c:auto val="1"/>
        <c:lblOffset val="100"/>
        <c:noMultiLvlLbl val="0"/>
      </c:catAx>
      <c:valAx>
        <c:axId val="7746509"/>
        <c:scaling>
          <c:orientation val="minMax"/>
        </c:scaling>
        <c:axPos val="l"/>
        <c:majorGridlines/>
        <c:delete val="0"/>
        <c:numFmt formatCode="General" sourceLinked="1"/>
        <c:majorTickMark val="out"/>
        <c:minorTickMark val="none"/>
        <c:tickLblPos val="nextTo"/>
        <c:crossAx val="15773804"/>
        <c:crossesAt val="1"/>
        <c:crossBetween val="midCat"/>
        <c:dispUnits/>
      </c:valAx>
      <c:spPr>
        <a:solidFill>
          <a:srgbClr val="C0C0C0"/>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22 &amp; 27'!$A$12</c:f>
              <c:strCache>
                <c:ptCount val="1"/>
                <c:pt idx="0">
                  <c:v>Vattenkraft och vindkraft 1</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22 &amp; 27'!$A$14</c:f>
              <c:strCache>
                <c:ptCount val="1"/>
                <c:pt idx="0">
                  <c:v>Vindkraft (fr.o.m. 1997)</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22 &amp; 27'!$A$16</c:f>
              <c:strCache>
                <c:ptCount val="1"/>
                <c:pt idx="0">
                  <c:v>Kärnkraft</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22 &amp; 27'!$A$18</c:f>
              <c:strCache>
                <c:ptCount val="1"/>
                <c:pt idx="0">
                  <c:v>Kraftvärme i industrin</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22 &amp; 27'!$A$20</c:f>
              <c:strCache>
                <c:ptCount val="1"/>
                <c:pt idx="0">
                  <c:v>Kraftvärme</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0"/>
          <c:order val="5"/>
          <c:tx>
            <c:strRef>
              <c:f>'Tabell fig. 22 &amp; 27'!$A$22</c:f>
              <c:strCache>
                <c:ptCount val="1"/>
                <c:pt idx="0">
                  <c:v>Kondenskraft</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27'!$B$22:$AN$22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2"/>
          <c:order val="6"/>
          <c:tx>
            <c:strRef>
              <c:f>'Tabell fig. 22 &amp; 27'!$A$24</c:f>
              <c:strCache>
                <c:ptCount val="1"/>
                <c:pt idx="0">
                  <c:v>Gasturbiner</c:v>
                </c:pt>
              </c:strCache>
            </c:strRef>
          </c:tx>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27'!$B$24:$AN$24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2609718"/>
        <c:axId val="23487463"/>
      </c:areaChart>
      <c:catAx>
        <c:axId val="2609718"/>
        <c:scaling>
          <c:orientation val="minMax"/>
        </c:scaling>
        <c:axPos val="b"/>
        <c:delete val="0"/>
        <c:numFmt formatCode="General" sourceLinked="1"/>
        <c:majorTickMark val="out"/>
        <c:minorTickMark val="none"/>
        <c:tickLblPos val="nextTo"/>
        <c:crossAx val="23487463"/>
        <c:crosses val="autoZero"/>
        <c:auto val="1"/>
        <c:lblOffset val="100"/>
        <c:noMultiLvlLbl val="0"/>
      </c:catAx>
      <c:valAx>
        <c:axId val="23487463"/>
        <c:scaling>
          <c:orientation val="minMax"/>
        </c:scaling>
        <c:axPos val="l"/>
        <c:majorGridlines/>
        <c:delete val="0"/>
        <c:numFmt formatCode="General" sourceLinked="1"/>
        <c:majorTickMark val="out"/>
        <c:minorTickMark val="none"/>
        <c:tickLblPos val="nextTo"/>
        <c:crossAx val="2609718"/>
        <c:crossesAt val="1"/>
        <c:crossBetween val="midCat"/>
        <c:dispUnits/>
      </c:valAx>
      <c:spPr>
        <a:solidFill>
          <a:srgbClr val="C0C0C0"/>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1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'Tabell fig. 22 &amp; 27'!$B$11:$AN$11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22 &amp; 27'!$B$28:$AN$28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10060576"/>
        <c:axId val="23436321"/>
      </c:barChart>
      <c:catAx>
        <c:axId val="10060576"/>
        <c:scaling>
          <c:orientation val="minMax"/>
        </c:scaling>
        <c:axPos val="b"/>
        <c:delete val="0"/>
        <c:numFmt formatCode="General" sourceLinked="1"/>
        <c:majorTickMark val="out"/>
        <c:minorTickMark val="none"/>
        <c:tickLblPos val="nextTo"/>
        <c:crossAx val="23436321"/>
        <c:crosses val="autoZero"/>
        <c:auto val="1"/>
        <c:lblOffset val="100"/>
        <c:noMultiLvlLbl val="0"/>
      </c:catAx>
      <c:valAx>
        <c:axId val="23436321"/>
        <c:scaling>
          <c:orientation val="minMax"/>
        </c:scaling>
        <c:axPos val="l"/>
        <c:majorGridlines/>
        <c:delete val="0"/>
        <c:numFmt formatCode="General" sourceLinked="1"/>
        <c:majorTickMark val="out"/>
        <c:minorTickMark val="none"/>
        <c:tickLblPos val="nextTo"/>
        <c:crossAx val="100605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23'!$A$12</c:f>
              <c:strCache>
                <c:ptCount val="1"/>
                <c:pt idx="0">
                  <c:v>Olja</c:v>
                </c:pt>
              </c:strCache>
            </c:strRef>
          </c:tx>
          <c:extLst>
            <c:ext xmlns:c14="http://schemas.microsoft.com/office/drawing/2007/8/2/chart" uri="{6F2FDCE9-48DA-4B69-8628-5D25D57E5C99}">
              <c14:invertSolidFillFmt>
                <c14:spPr>
                  <a:solidFill>
                    <a:srgbClr val="000000"/>
                  </a:solidFill>
                </c14:spPr>
              </c14:invertSolidFillFmt>
            </c:ext>
          </c:extLst>
          <c:cat>
            <c:numRef>
              <c:f>'Tabell fig. 23'!$B$11:$AA$11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'Tabell fig. 23'!$B$12:$AA$12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1"/>
          <c:tx>
            <c:strRef>
              <c:f>'Tabell fig. 23'!$A$14</c:f>
              <c:strCache>
                <c:ptCount val="1"/>
                <c:pt idx="0">
                  <c:v>Gasol</c:v>
                </c:pt>
              </c:strCache>
            </c:strRef>
          </c:tx>
          <c:extLst>
            <c:ext xmlns:c14="http://schemas.microsoft.com/office/drawing/2007/8/2/chart" uri="{6F2FDCE9-48DA-4B69-8628-5D25D57E5C99}">
              <c14:invertSolidFillFmt>
                <c14:spPr>
                  <a:solidFill>
                    <a:srgbClr val="000000"/>
                  </a:solidFill>
                </c14:spPr>
              </c14:invertSolidFillFmt>
            </c:ext>
          </c:extLst>
          <c:cat>
            <c:numRef>
              <c:f>'Tabell fig. 23'!$B$11:$AA$11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'Tabell fig. 23'!$B$14:$AA$14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2"/>
          <c:tx>
            <c:strRef>
              <c:f>'Tabell fig. 23'!$A$16</c:f>
              <c:strCache>
                <c:ptCount val="1"/>
                <c:pt idx="0">
                  <c:v>Naturgas</c:v>
                </c:pt>
              </c:strCache>
            </c:strRef>
          </c:tx>
          <c:extLst>
            <c:ext xmlns:c14="http://schemas.microsoft.com/office/drawing/2007/8/2/chart" uri="{6F2FDCE9-48DA-4B69-8628-5D25D57E5C99}">
              <c14:invertSolidFillFmt>
                <c14:spPr>
                  <a:solidFill>
                    <a:srgbClr val="000000"/>
                  </a:solidFill>
                </c14:spPr>
              </c14:invertSolidFillFmt>
            </c:ext>
          </c:extLst>
          <c:cat>
            <c:numRef>
              <c:f>'Tabell fig. 23'!$B$11:$AA$11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'Tabell fig. 23'!$B$16:$AA$16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6"/>
          <c:order val="3"/>
          <c:tx>
            <c:strRef>
              <c:f>'Tabell fig. 23'!$A$18</c:f>
              <c:strCache>
                <c:ptCount val="1"/>
                <c:pt idx="0">
                  <c:v>Biobränslen</c:v>
                </c:pt>
              </c:strCache>
            </c:strRef>
          </c:tx>
          <c:extLst>
            <c:ext xmlns:c14="http://schemas.microsoft.com/office/drawing/2007/8/2/chart" uri="{6F2FDCE9-48DA-4B69-8628-5D25D57E5C99}">
              <c14:invertSolidFillFmt>
                <c14:spPr>
                  <a:solidFill>
                    <a:srgbClr val="000000"/>
                  </a:solidFill>
                </c14:spPr>
              </c14:invertSolidFillFmt>
            </c:ext>
          </c:extLst>
          <c:cat>
            <c:numRef>
              <c:f>'Tabell fig. 23'!$B$11:$AA$11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'Tabell fig. 23'!$B$18:$AA$18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8"/>
          <c:order val="4"/>
          <c:tx>
            <c:strRef>
              <c:f>'Tabell fig. 23'!$A$20</c:f>
              <c:strCache>
                <c:ptCount val="1"/>
                <c:pt idx="0">
                  <c:v>Kol inkl koks- och masugnsgas</c:v>
                </c:pt>
              </c:strCache>
            </c:strRef>
          </c:tx>
          <c:extLst>
            <c:ext xmlns:c14="http://schemas.microsoft.com/office/drawing/2007/8/2/chart" uri="{6F2FDCE9-48DA-4B69-8628-5D25D57E5C99}">
              <c14:invertSolidFillFmt>
                <c14:spPr>
                  <a:solidFill>
                    <a:srgbClr val="000000"/>
                  </a:solidFill>
                </c14:spPr>
              </c14:invertSolidFillFmt>
            </c:ext>
          </c:extLst>
          <c:cat>
            <c:numRef>
              <c:f>'Tabell fig. 23'!$B$11:$AA$11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cat>
          <c:val>
            <c:numRef>
              <c:f>'Tabell fig. 23'!$B$20:$AA$20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9600298"/>
        <c:axId val="19293819"/>
      </c:areaChart>
      <c:catAx>
        <c:axId val="9600298"/>
        <c:scaling>
          <c:orientation val="minMax"/>
        </c:scaling>
        <c:axPos val="b"/>
        <c:delete val="0"/>
        <c:numFmt formatCode="General" sourceLinked="1"/>
        <c:majorTickMark val="out"/>
        <c:minorTickMark val="none"/>
        <c:tickLblPos val="nextTo"/>
        <c:crossAx val="19293819"/>
        <c:crosses val="autoZero"/>
        <c:auto val="1"/>
        <c:lblOffset val="100"/>
        <c:noMultiLvlLbl val="0"/>
      </c:catAx>
      <c:valAx>
        <c:axId val="19293819"/>
        <c:scaling>
          <c:orientation val="minMax"/>
        </c:scaling>
        <c:axPos val="l"/>
        <c:majorGridlines/>
        <c:delete val="0"/>
        <c:numFmt formatCode="General" sourceLinked="1"/>
        <c:majorTickMark val="out"/>
        <c:minorTickMark val="none"/>
        <c:tickLblPos val="nextTo"/>
        <c:crossAx val="9600298"/>
        <c:crossesAt val="1"/>
        <c:crossBetween val="midCat"/>
        <c:dispUnits/>
      </c:valAx>
      <c:spPr>
        <a:solidFill>
          <a:srgbClr val="C0C0C0"/>
        </a:solidFill>
        <a:ln w="12700">
          <a:solidFill>
            <a:srgbClr val="808080"/>
          </a:solidFill>
        </a:ln>
      </c:spPr>
    </c:plotArea>
    <c:legend>
      <c:legendPos val="r"/>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105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'Tabell fig. 24'!$A$12</c:f>
              <c:strCache>
                <c:ptCount val="1"/>
                <c:pt idx="0">
                  <c:v>Antal verk (st)</c:v>
                </c:pt>
              </c:strCache>
            </c:strRef>
          </c:tx>
          <c:extLst>
            <c:ext xmlns:c14="http://schemas.microsoft.com/office/drawing/2007/8/2/chart" uri="{6F2FDCE9-48DA-4B69-8628-5D25D57E5C99}">
              <c14:invertSolidFillFmt>
                <c14:spPr>
                  <a:solidFill>
                    <a:srgbClr val="000000"/>
                  </a:solidFill>
                </c14:spPr>
              </c14:invertSolidFillFmt>
            </c:ext>
          </c:extLst>
          <c:cat>
            <c:numRef>
              <c:f>'Tabell fig. 24'!$B$11:$AB$11</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cat>
          <c:val>
            <c:numRef>
              <c:f>'Tabell fig. 24'!$B$12:$AB$12</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1"/>
          <c:tx>
            <c:strRef>
              <c:f>'Tabell fig. 24'!$A$14</c:f>
              <c:strCache>
                <c:ptCount val="1"/>
                <c:pt idx="0">
                  <c:v>Installerad effekt (MW)</c:v>
                </c:pt>
              </c:strCache>
            </c:strRef>
          </c:tx>
          <c:extLst>
            <c:ext xmlns:c14="http://schemas.microsoft.com/office/drawing/2007/8/2/chart" uri="{6F2FDCE9-48DA-4B69-8628-5D25D57E5C99}">
              <c14:invertSolidFillFmt>
                <c14:spPr>
                  <a:solidFill>
                    <a:srgbClr val="000000"/>
                  </a:solidFill>
                </c14:spPr>
              </c14:invertSolidFillFmt>
            </c:ext>
          </c:extLst>
          <c:cat>
            <c:numRef>
              <c:f>'Tabell fig. 24'!$B$11:$AB$11</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cat>
          <c:val>
            <c:numRef>
              <c:f>'Tabell fig. 24'!$B$14:$AB$14</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4"/>
          <c:order val="2"/>
          <c:tx>
            <c:strRef>
              <c:f>'Tabell fig. 24'!$A$16</c:f>
              <c:strCache>
                <c:ptCount val="1"/>
                <c:pt idx="0">
                  <c:v>Elproduktion (GWh)</c:v>
                </c:pt>
              </c:strCache>
            </c:strRef>
          </c:tx>
          <c:extLst>
            <c:ext xmlns:c14="http://schemas.microsoft.com/office/drawing/2007/8/2/chart" uri="{6F2FDCE9-48DA-4B69-8628-5D25D57E5C99}">
              <c14:invertSolidFillFmt>
                <c14:spPr>
                  <a:solidFill>
                    <a:srgbClr val="000000"/>
                  </a:solidFill>
                </c14:spPr>
              </c14:invertSolidFillFmt>
            </c:ext>
          </c:extLst>
          <c:cat>
            <c:numRef>
              <c:f>'Tabell fig. 24'!$B$11:$AB$11</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cat>
          <c:val>
            <c:numRef>
              <c:f>'Tabell fig. 24'!$B$16:$AB$16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marker val="1"/>
        <c:axId val="39426644"/>
        <c:axId val="19295477"/>
      </c:lineChart>
      <c:catAx>
        <c:axId val="39426644"/>
        <c:scaling>
          <c:orientation val="minMax"/>
        </c:scaling>
        <c:axPos val="b"/>
        <c:delete val="0"/>
        <c:numFmt formatCode="General" sourceLinked="1"/>
        <c:majorTickMark val="out"/>
        <c:minorTickMark val="none"/>
        <c:tickLblPos val="nextTo"/>
        <c:crossAx val="19295477"/>
        <c:crosses val="autoZero"/>
        <c:auto val="1"/>
        <c:lblOffset val="100"/>
        <c:noMultiLvlLbl val="0"/>
      </c:catAx>
      <c:valAx>
        <c:axId val="19295477"/>
        <c:scaling>
          <c:orientation val="minMax"/>
        </c:scaling>
        <c:axPos val="l"/>
        <c:majorGridlines/>
        <c:delete val="0"/>
        <c:numFmt formatCode="General" sourceLinked="1"/>
        <c:majorTickMark val="out"/>
        <c:minorTickMark val="none"/>
        <c:tickLblPos val="nextTo"/>
        <c:crossAx val="394266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'Tabell fig. 25'!$A$13</c:f>
              <c:strCache>
                <c:ptCount val="1"/>
                <c:pt idx="0">
                  <c:v>Vattenkraft m 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'Tabell fig. 25'!$B$11:$T$11</c:f>
              <c:strCache/>
            </c:strRef>
          </c:cat>
          <c:val>
            <c:numRef>
              <c:f>'Tabell fig. 25'!$B$13:$T$13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'Tabell fig. 25'!$A$15</c:f>
              <c:strCache>
                <c:ptCount val="1"/>
                <c:pt idx="0">
                  <c:v>Kärnkraft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'Tabell fig. 25'!$B$11:$T$11</c:f>
              <c:strCache/>
            </c:strRef>
          </c:cat>
          <c:val>
            <c:numRef>
              <c:f>'Tabell fig. 25'!$B$15:$T$15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2"/>
          <c:tx>
            <c:strRef>
              <c:f>'Tabell fig. 25'!$A$17</c:f>
              <c:strCache>
                <c:ptCount val="1"/>
                <c:pt idx="0">
                  <c:v>Fossilkraft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'Tabell fig. 25'!$B$11:$T$11</c:f>
              <c:strCache/>
            </c:strRef>
          </c:cat>
          <c:val>
            <c:numRef>
              <c:f>'Tabell fig. 25'!$B$17:$T$17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3"/>
          <c:tx>
            <c:strRef>
              <c:f>'Tabell fig. 25'!$A$19</c:f>
              <c:strCache>
                <c:ptCount val="1"/>
                <c:pt idx="0">
                  <c:v>Biobränsle och avfall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'Tabell fig. 25'!$B$11:$T$11</c:f>
              <c:strCache/>
            </c:strRef>
          </c:cat>
          <c:val>
            <c:numRef>
              <c:f>'Tabell fig. 25'!$B$19:$T$19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39441566"/>
        <c:axId val="19429775"/>
      </c:barChart>
      <c:catAx>
        <c:axId val="39441566"/>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9429775"/>
        <c:crosses val="autoZero"/>
        <c:auto val="1"/>
        <c:lblOffset val="100"/>
        <c:noMultiLvlLbl val="0"/>
      </c:catAx>
      <c:valAx>
        <c:axId val="19429775"/>
        <c:scaling>
          <c:orientation val="minMax"/>
        </c:scaling>
        <c:axPos val="l"/>
        <c:majorGridlines/>
        <c:delete val="0"/>
        <c:numFmt formatCode="General" sourceLinked="1"/>
        <c:majorTickMark val="out"/>
        <c:minorTickMark val="none"/>
        <c:tickLblPos val="nextTo"/>
        <c:crossAx val="394415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9'!$A$12</c:f>
              <c:strCache>
                <c:ptCount val="1"/>
                <c:pt idx="0">
                  <c:v>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9'!$B$11:$AM$11</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cat>
          <c:val>
            <c:numRef>
              <c:f>'Tabell fig. 9'!$B$12:$AM$12</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ser>
          <c:idx val="1"/>
          <c:order val="1"/>
          <c:tx>
            <c:strRef>
              <c:f>'Tabell fig. 9'!#REF!</c:f>
              <c:strCache>
                <c:ptCount val="1"/>
                <c:pt idx="0">
                  <c:v>     varav förluster, of which losses</c:v>
                </c:pt>
              </c:strCache>
            </c:strRef>
          </c:tx>
          <c:extLst>
            <c:ext xmlns:c14="http://schemas.microsoft.com/office/drawing/2007/8/2/chart" uri="{6F2FDCE9-48DA-4B69-8628-5D25D57E5C99}">
              <c14:invertSolidFillFmt>
                <c14:spPr>
                  <a:solidFill>
                    <a:srgbClr val="000000"/>
                  </a:solidFill>
                </c14:spPr>
              </c14:invertSolidFillFmt>
            </c:ext>
          </c:extLst>
          <c:cat>
            <c:numRef>
              <c:f>'Tabell fig. 9'!$B$11:$AL$11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'Tabell fig. 9'!#REF!</c:f>
            </c:numRef>
          </c:val>
        </c:ser>
        <c:ser>
          <c:idx val="2"/>
          <c:order val="2"/>
          <c:tx>
            <c:strRef>
              <c:f>'Tabell fig. 9'!$A$14</c:f>
              <c:strCache>
                <c:ptCount val="1"/>
                <c:pt idx="0">
                  <c:v>Inrikes transporter</c:v>
                </c:pt>
              </c:strCache>
            </c:strRef>
          </c:tx>
          <c:extLst>
            <c:ext xmlns:c14="http://schemas.microsoft.com/office/drawing/2007/8/2/chart" uri="{6F2FDCE9-48DA-4B69-8628-5D25D57E5C99}">
              <c14:invertSolidFillFmt>
                <c14:spPr>
                  <a:solidFill>
                    <a:srgbClr val="000000"/>
                  </a:solidFill>
                </c14:spPr>
              </c14:invertSolidFillFmt>
            </c:ext>
          </c:extLst>
          <c:cat>
            <c:numRef>
              <c:f>'Tabell fig. 9'!$B$11:$AM$11</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cat>
          <c:val>
            <c:numRef>
              <c:f>'Tabell fig. 9'!$B$14:$AM$14</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ser>
          <c:idx val="3"/>
          <c:order val="3"/>
          <c:tx>
            <c:strRef>
              <c:f>'Tabell fig. 9'!#REF!</c:f>
              <c:strCache>
                <c:ptCount val="1"/>
                <c:pt idx="0">
                  <c:v>     varav förluster, of which losses</c:v>
                </c:pt>
              </c:strCache>
            </c:strRef>
          </c:tx>
          <c:extLst>
            <c:ext xmlns:c14="http://schemas.microsoft.com/office/drawing/2007/8/2/chart" uri="{6F2FDCE9-48DA-4B69-8628-5D25D57E5C99}">
              <c14:invertSolidFillFmt>
                <c14:spPr>
                  <a:solidFill>
                    <a:srgbClr val="000000"/>
                  </a:solidFill>
                </c14:spPr>
              </c14:invertSolidFillFmt>
            </c:ext>
          </c:extLst>
          <c:cat>
            <c:numRef>
              <c:f>'Tabell fig. 9'!$B$11:$AL$11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'Tabell fig. 9'!#REF!</c:f>
            </c:numRef>
          </c:val>
        </c:ser>
        <c:ser>
          <c:idx val="4"/>
          <c:order val="4"/>
          <c:tx>
            <c:strRef>
              <c:f>'Tabell fig. 9'!$A$16</c:f>
              <c:strCache>
                <c:ptCount val="1"/>
                <c:pt idx="0">
                  <c:v>Bostäder och service m.m.</c:v>
                </c:pt>
              </c:strCache>
            </c:strRef>
          </c:tx>
          <c:extLst>
            <c:ext xmlns:c14="http://schemas.microsoft.com/office/drawing/2007/8/2/chart" uri="{6F2FDCE9-48DA-4B69-8628-5D25D57E5C99}">
              <c14:invertSolidFillFmt>
                <c14:spPr>
                  <a:solidFill>
                    <a:srgbClr val="000000"/>
                  </a:solidFill>
                </c14:spPr>
              </c14:invertSolidFillFmt>
            </c:ext>
          </c:extLst>
          <c:cat>
            <c:numRef>
              <c:f>'Tabell fig. 9'!$B$11:$AM$11</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cat>
          <c:val>
            <c:numRef>
              <c:f>'Tabell fig. 9'!$B$16:$AM$16</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ser>
          <c:idx val="5"/>
          <c:order val="5"/>
          <c:tx>
            <c:strRef>
              <c:f>'Tabell fig. 9'!#REF!</c:f>
              <c:strCache>
                <c:ptCount val="1"/>
                <c:pt idx="0">
                  <c:v>     varav förluster, of which losses</c:v>
                </c:pt>
              </c:strCache>
            </c:strRef>
          </c:tx>
          <c:extLst>
            <c:ext xmlns:c14="http://schemas.microsoft.com/office/drawing/2007/8/2/chart" uri="{6F2FDCE9-48DA-4B69-8628-5D25D57E5C99}">
              <c14:invertSolidFillFmt>
                <c14:spPr>
                  <a:solidFill>
                    <a:srgbClr val="000000"/>
                  </a:solidFill>
                </c14:spPr>
              </c14:invertSolidFillFmt>
            </c:ext>
          </c:extLst>
          <c:cat>
            <c:numRef>
              <c:f>'Tabell fig. 9'!$B$11:$AL$11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'Tabell fig. 9'!#REF!</c:f>
            </c:numRef>
          </c:val>
        </c:ser>
        <c:ser>
          <c:idx val="6"/>
          <c:order val="6"/>
          <c:tx>
            <c:strRef>
              <c:f>'Tabell fig. 9'!$A$18</c:f>
              <c:strCache>
                <c:ptCount val="1"/>
                <c:pt idx="0">
                  <c:v>Utrikes sjöfart och anv. för </c:v>
                </c:pt>
              </c:strCache>
            </c:strRef>
          </c:tx>
          <c:extLst>
            <c:ext xmlns:c14="http://schemas.microsoft.com/office/drawing/2007/8/2/chart" uri="{6F2FDCE9-48DA-4B69-8628-5D25D57E5C99}">
              <c14:invertSolidFillFmt>
                <c14:spPr>
                  <a:solidFill>
                    <a:srgbClr val="000000"/>
                  </a:solidFill>
                </c14:spPr>
              </c14:invertSolidFillFmt>
            </c:ext>
          </c:extLst>
          <c:cat>
            <c:numRef>
              <c:f>'Tabell fig. 9'!$B$11:$AM$11</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cat>
          <c:val>
            <c:numRef>
              <c:f>'Tabell fig. 9'!$B$19:$AM$19</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axId val="2547380"/>
        <c:axId val="22926421"/>
      </c:areaChart>
      <c:catAx>
        <c:axId val="2547380"/>
        <c:scaling>
          <c:orientation val="minMax"/>
        </c:scaling>
        <c:axPos val="b"/>
        <c:delete val="0"/>
        <c:numFmt formatCode="General" sourceLinked="1"/>
        <c:majorTickMark val="out"/>
        <c:minorTickMark val="none"/>
        <c:tickLblPos val="nextTo"/>
        <c:crossAx val="22926421"/>
        <c:crosses val="autoZero"/>
        <c:auto val="1"/>
        <c:lblOffset val="100"/>
        <c:noMultiLvlLbl val="0"/>
      </c:catAx>
      <c:valAx>
        <c:axId val="22926421"/>
        <c:scaling>
          <c:orientation val="minMax"/>
        </c:scaling>
        <c:axPos val="l"/>
        <c:majorGridlines/>
        <c:delete val="0"/>
        <c:numFmt formatCode="General" sourceLinked="1"/>
        <c:majorTickMark val="out"/>
        <c:minorTickMark val="none"/>
        <c:tickLblPos val="nextTo"/>
        <c:crossAx val="2547380"/>
        <c:crossesAt val="1"/>
        <c:crossBetween val="midCat"/>
        <c:dispUnits/>
      </c:valAx>
      <c:spPr>
        <a:solidFill>
          <a:srgbClr val="C0C0C0"/>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17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29'!$A$12</c:f>
              <c:strCache>
                <c:ptCount val="1"/>
                <c:pt idx="0">
                  <c:v>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29'!$B$11:$AN$11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29'!$B$12:$AN$12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29'!$A$14</c:f>
              <c:strCache>
                <c:ptCount val="1"/>
                <c:pt idx="0">
                  <c:v>Bostäder, service m m</c:v>
                </c:pt>
              </c:strCache>
            </c:strRef>
          </c:tx>
          <c:extLst>
            <c:ext xmlns:c14="http://schemas.microsoft.com/office/drawing/2007/8/2/chart" uri="{6F2FDCE9-48DA-4B69-8628-5D25D57E5C99}">
              <c14:invertSolidFillFmt>
                <c14:spPr>
                  <a:solidFill>
                    <a:srgbClr val="000000"/>
                  </a:solidFill>
                </c14:spPr>
              </c14:invertSolidFillFmt>
            </c:ext>
          </c:extLst>
          <c:cat>
            <c:numRef>
              <c:f>'Tabell fig. 29'!$B$11:$AN$11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29'!$B$14:$AN$14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2"/>
          <c:tx>
            <c:strRef>
              <c:f>'Tabell fig. 29'!$A$18</c:f>
              <c:strCache>
                <c:ptCount val="1"/>
                <c:pt idx="0">
                  <c:v>Förluster</c:v>
                </c:pt>
              </c:strCache>
            </c:strRef>
          </c:tx>
          <c:extLst>
            <c:ext xmlns:c14="http://schemas.microsoft.com/office/drawing/2007/8/2/chart" uri="{6F2FDCE9-48DA-4B69-8628-5D25D57E5C99}">
              <c14:invertSolidFillFmt>
                <c14:spPr>
                  <a:solidFill>
                    <a:srgbClr val="000000"/>
                  </a:solidFill>
                </c14:spPr>
              </c14:invertSolidFillFmt>
            </c:ext>
          </c:extLst>
          <c:cat>
            <c:numRef>
              <c:f>'Tabell fig. 29'!$B$11:$AN$11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29'!$B$18:$AN$18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40650248"/>
        <c:axId val="30307913"/>
      </c:areaChart>
      <c:catAx>
        <c:axId val="40650248"/>
        <c:scaling>
          <c:orientation val="minMax"/>
        </c:scaling>
        <c:axPos val="b"/>
        <c:delete val="0"/>
        <c:numFmt formatCode="General" sourceLinked="1"/>
        <c:majorTickMark val="out"/>
        <c:minorTickMark val="none"/>
        <c:tickLblPos val="nextTo"/>
        <c:crossAx val="30307913"/>
        <c:crosses val="autoZero"/>
        <c:auto val="1"/>
        <c:lblOffset val="100"/>
        <c:noMultiLvlLbl val="0"/>
      </c:catAx>
      <c:valAx>
        <c:axId val="30307913"/>
        <c:scaling>
          <c:orientation val="minMax"/>
        </c:scaling>
        <c:axPos val="l"/>
        <c:majorGridlines/>
        <c:delete val="0"/>
        <c:numFmt formatCode="General" sourceLinked="1"/>
        <c:majorTickMark val="out"/>
        <c:minorTickMark val="none"/>
        <c:tickLblPos val="nextTo"/>
        <c:crossAx val="4065024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30'!$A$12</c:f>
              <c:strCache>
                <c:ptCount val="1"/>
                <c:pt idx="0">
                  <c:v>Olja</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30'!$A$14</c:f>
              <c:strCache>
                <c:ptCount val="1"/>
                <c:pt idx="0">
                  <c:v>Naturgas inkl gasol</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30'!$A$16</c:f>
              <c:strCache>
                <c:ptCount val="1"/>
                <c:pt idx="0">
                  <c:v>Energikol inkl hyttgas</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30'!$A$18</c:f>
              <c:strCache>
                <c:ptCount val="1"/>
                <c:pt idx="0">
                  <c:v>Biobränslen, avfall, torv m m</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30'!$A$20</c:f>
              <c:strCache>
                <c:ptCount val="1"/>
                <c:pt idx="0">
                  <c:v>Elpannor</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0"/>
          <c:order val="5"/>
          <c:tx>
            <c:strRef>
              <c:f>'Tabell fig. 30'!$A$22</c:f>
              <c:strCache>
                <c:ptCount val="1"/>
                <c:pt idx="0">
                  <c:v>Värmepumpar</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30'!$B$22:$AN$22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2"/>
          <c:order val="6"/>
          <c:tx>
            <c:strRef>
              <c:f>'Tabell fig. 30'!$A$24</c:f>
              <c:strCache>
                <c:ptCount val="1"/>
                <c:pt idx="0">
                  <c:v>Spillvärme m m</c:v>
                </c:pt>
              </c:strCache>
            </c:strRef>
          </c:tx>
          <c:extLst>
            <c:ext xmlns:c14="http://schemas.microsoft.com/office/drawing/2007/8/2/chart" uri="{6F2FDCE9-48DA-4B69-8628-5D25D57E5C99}">
              <c14:invertSolidFillFmt>
                <c14:spPr>
                  <a:solidFill>
                    <a:srgbClr val="000000"/>
                  </a:solidFill>
                </c14:spPr>
              </c14:invertSolidFillFmt>
            </c:ext>
          </c:extLst>
          <c:cat>
            <c:numRef>
              <c:f>'Tabell fig. 30'!$B$11:$AN$11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30'!$B$24:$AN$24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4335762"/>
        <c:axId val="39021859"/>
      </c:areaChart>
      <c:catAx>
        <c:axId val="4335762"/>
        <c:scaling>
          <c:orientation val="minMax"/>
        </c:scaling>
        <c:axPos val="b"/>
        <c:delete val="0"/>
        <c:numFmt formatCode="General" sourceLinked="1"/>
        <c:majorTickMark val="out"/>
        <c:minorTickMark val="none"/>
        <c:tickLblPos val="nextTo"/>
        <c:crossAx val="39021859"/>
        <c:crosses val="autoZero"/>
        <c:auto val="1"/>
        <c:lblOffset val="100"/>
        <c:noMultiLvlLbl val="0"/>
      </c:catAx>
      <c:valAx>
        <c:axId val="39021859"/>
        <c:scaling>
          <c:orientation val="minMax"/>
        </c:scaling>
        <c:axPos val="l"/>
        <c:majorGridlines/>
        <c:delete val="0"/>
        <c:numFmt formatCode="General" sourceLinked="1"/>
        <c:majorTickMark val="out"/>
        <c:minorTickMark val="none"/>
        <c:tickLblPos val="nextTo"/>
        <c:crossAx val="4335762"/>
        <c:crossesAt val="1"/>
        <c:crossBetween val="midCat"/>
        <c:dispUnits/>
      </c:valAx>
      <c:spPr>
        <a:solidFill>
          <a:srgbClr val="C0C0C0"/>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7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34'!$A$13</c:f>
              <c:strCache>
                <c:ptCount val="1"/>
                <c:pt idx="0">
                  <c:v>Eldningsolja 2-5</c:v>
                </c:pt>
              </c:strCache>
            </c:strRef>
          </c:tx>
          <c:extLst>
            <c:ext xmlns:c14="http://schemas.microsoft.com/office/drawing/2007/8/2/chart" uri="{6F2FDCE9-48DA-4B69-8628-5D25D57E5C99}">
              <c14:invertSolidFillFmt>
                <c14:spPr>
                  <a:solidFill>
                    <a:srgbClr val="000000"/>
                  </a:solidFill>
                </c14:spPr>
              </c14:invertSolidFillFmt>
            </c:ext>
          </c:extLst>
          <c:cat>
            <c:numRef>
              <c:f>'Tabell fig. 34'!$B$12:$AM$12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 fig. 34'!$B$13:$AM$13</c:f>
              <c:numCache>
                <c:ptCount val="38"/>
                <c:pt idx="0">
                  <c:v>16.112</c:v>
                </c:pt>
                <c:pt idx="1">
                  <c:v>13.841</c:v>
                </c:pt>
                <c:pt idx="2">
                  <c:v>14.084</c:v>
                </c:pt>
                <c:pt idx="3">
                  <c:v>14.09</c:v>
                </c:pt>
                <c:pt idx="4">
                  <c:v>13.088</c:v>
                </c:pt>
                <c:pt idx="5">
                  <c:v>11.911</c:v>
                </c:pt>
                <c:pt idx="6">
                  <c:v>13.283</c:v>
                </c:pt>
                <c:pt idx="7">
                  <c:v>12.813</c:v>
                </c:pt>
                <c:pt idx="8">
                  <c:v>11.307</c:v>
                </c:pt>
                <c:pt idx="9">
                  <c:v>11.658</c:v>
                </c:pt>
                <c:pt idx="10">
                  <c:v>10.649</c:v>
                </c:pt>
                <c:pt idx="11">
                  <c:v>8.859</c:v>
                </c:pt>
                <c:pt idx="12">
                  <c:v>7.745</c:v>
                </c:pt>
                <c:pt idx="13">
                  <c:v>6.355002414143802</c:v>
                </c:pt>
                <c:pt idx="14">
                  <c:v>5.309986336973383</c:v>
                </c:pt>
                <c:pt idx="15">
                  <c:v>5.96899622982649</c:v>
                </c:pt>
                <c:pt idx="16">
                  <c:v>5.203995151166494</c:v>
                </c:pt>
                <c:pt idx="17">
                  <c:v>4.965996527742108</c:v>
                </c:pt>
                <c:pt idx="18">
                  <c:v>3.9709840461050105</c:v>
                </c:pt>
                <c:pt idx="19">
                  <c:v>3.345977625509796</c:v>
                </c:pt>
                <c:pt idx="20">
                  <c:v>3.0039910419855564</c:v>
                </c:pt>
                <c:pt idx="21">
                  <c:v>3.0959853302240536</c:v>
                </c:pt>
                <c:pt idx="22">
                  <c:v>3.1550034414390353</c:v>
                </c:pt>
                <c:pt idx="23">
                  <c:v>3.3709922644668855</c:v>
                </c:pt>
                <c:pt idx="24">
                  <c:v>3.933025487194765</c:v>
                </c:pt>
                <c:pt idx="25">
                  <c:v>3.7610305825791275</c:v>
                </c:pt>
                <c:pt idx="26">
                  <c:v>4.721988227196614</c:v>
                </c:pt>
                <c:pt idx="27">
                  <c:v>4.111004386550651</c:v>
                </c:pt>
                <c:pt idx="28">
                  <c:v>4.280944700697534</c:v>
                </c:pt>
                <c:pt idx="29">
                  <c:v>3.985237767481997</c:v>
                </c:pt>
                <c:pt idx="30">
                  <c:v>3.1110608877885415</c:v>
                </c:pt>
                <c:pt idx="31">
                  <c:v>3.0844094488188976</c:v>
                </c:pt>
                <c:pt idx="32">
                  <c:v>2.9958530183727032</c:v>
                </c:pt>
                <c:pt idx="33">
                  <c:v>3.722</c:v>
                </c:pt>
                <c:pt idx="34">
                  <c:v>3.619</c:v>
                </c:pt>
                <c:pt idx="35">
                  <c:v>3.4244356955380573</c:v>
                </c:pt>
                <c:pt idx="36">
                  <c:v>3.61637795275591</c:v>
                </c:pt>
                <c:pt idx="37">
                  <c:v>3.29433070866142</c:v>
                </c:pt>
              </c:numCache>
            </c:numRef>
          </c:val>
        </c:ser>
        <c:ser>
          <c:idx val="2"/>
          <c:order val="1"/>
          <c:tx>
            <c:strRef>
              <c:f>'Tabell fig. 34'!$A$15</c:f>
              <c:strCache>
                <c:ptCount val="1"/>
                <c:pt idx="0">
                  <c:v>Eldningsolja 1</c:v>
                </c:pt>
              </c:strCache>
            </c:strRef>
          </c:tx>
          <c:extLst>
            <c:ext xmlns:c14="http://schemas.microsoft.com/office/drawing/2007/8/2/chart" uri="{6F2FDCE9-48DA-4B69-8628-5D25D57E5C99}">
              <c14:invertSolidFillFmt>
                <c14:spPr>
                  <a:solidFill>
                    <a:srgbClr val="000000"/>
                  </a:solidFill>
                </c14:spPr>
              </c14:invertSolidFillFmt>
            </c:ext>
          </c:extLst>
          <c:cat>
            <c:numRef>
              <c:f>'Tabell fig. 34'!$B$12:$AM$12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 fig. 34'!$B$15:$AM$15</c:f>
              <c:numCache>
                <c:ptCount val="38"/>
                <c:pt idx="0">
                  <c:v>8.548</c:v>
                </c:pt>
                <c:pt idx="1">
                  <c:v>8.471</c:v>
                </c:pt>
                <c:pt idx="2">
                  <c:v>8.696</c:v>
                </c:pt>
                <c:pt idx="3">
                  <c:v>9.125</c:v>
                </c:pt>
                <c:pt idx="4">
                  <c:v>7.409</c:v>
                </c:pt>
                <c:pt idx="5">
                  <c:v>7.845</c:v>
                </c:pt>
                <c:pt idx="6">
                  <c:v>8.761</c:v>
                </c:pt>
                <c:pt idx="7">
                  <c:v>8.222</c:v>
                </c:pt>
                <c:pt idx="8">
                  <c:v>8.234</c:v>
                </c:pt>
                <c:pt idx="9">
                  <c:v>8.381</c:v>
                </c:pt>
                <c:pt idx="10">
                  <c:v>7.377</c:v>
                </c:pt>
                <c:pt idx="11">
                  <c:v>6.752</c:v>
                </c:pt>
                <c:pt idx="12">
                  <c:v>5.731</c:v>
                </c:pt>
                <c:pt idx="13">
                  <c:v>4.840956732363337</c:v>
                </c:pt>
                <c:pt idx="14">
                  <c:v>4.397686847739956</c:v>
                </c:pt>
                <c:pt idx="15">
                  <c:v>4.273936573769663</c:v>
                </c:pt>
                <c:pt idx="16">
                  <c:v>4.04301474100675</c:v>
                </c:pt>
                <c:pt idx="17">
                  <c:v>4.4292707051292854</c:v>
                </c:pt>
                <c:pt idx="18">
                  <c:v>4.108627113786184</c:v>
                </c:pt>
                <c:pt idx="19">
                  <c:v>3.745665649464142</c:v>
                </c:pt>
                <c:pt idx="20">
                  <c:v>3.7876463282360806</c:v>
                </c:pt>
                <c:pt idx="21">
                  <c:v>3.675051562614154</c:v>
                </c:pt>
                <c:pt idx="22">
                  <c:v>3.4968725237300418</c:v>
                </c:pt>
                <c:pt idx="23">
                  <c:v>3.4829913622083972</c:v>
                </c:pt>
                <c:pt idx="24">
                  <c:v>3.6311320171519452</c:v>
                </c:pt>
                <c:pt idx="25">
                  <c:v>3.6338295708079733</c:v>
                </c:pt>
                <c:pt idx="26">
                  <c:v>3.937388655662896</c:v>
                </c:pt>
                <c:pt idx="27">
                  <c:v>3.4803219080696195</c:v>
                </c:pt>
                <c:pt idx="28">
                  <c:v>3.345837618509714</c:v>
                </c:pt>
                <c:pt idx="29">
                  <c:v>3.1347821444427586</c:v>
                </c:pt>
                <c:pt idx="30">
                  <c:v>3.027470088063887</c:v>
                </c:pt>
                <c:pt idx="31">
                  <c:v>2.847198215779203</c:v>
                </c:pt>
                <c:pt idx="32">
                  <c:v>2.6402286032896574</c:v>
                </c:pt>
                <c:pt idx="33">
                  <c:v>2.547</c:v>
                </c:pt>
                <c:pt idx="34">
                  <c:v>2.2216057987175915</c:v>
                </c:pt>
                <c:pt idx="35">
                  <c:v>1.8113744075829383</c:v>
                </c:pt>
                <c:pt idx="36">
                  <c:v>1.45405631446892</c:v>
                </c:pt>
                <c:pt idx="37">
                  <c:v>1.3712015611932</c:v>
                </c:pt>
              </c:numCache>
            </c:numRef>
          </c:val>
        </c:ser>
        <c:ser>
          <c:idx val="4"/>
          <c:order val="2"/>
          <c:tx>
            <c:strRef>
              <c:f>'Tabell fig. 34'!$A$17</c:f>
              <c:strCache>
                <c:ptCount val="1"/>
                <c:pt idx="0">
                  <c:v>Dieselolja</c:v>
                </c:pt>
              </c:strCache>
            </c:strRef>
          </c:tx>
          <c:extLst>
            <c:ext xmlns:c14="http://schemas.microsoft.com/office/drawing/2007/8/2/chart" uri="{6F2FDCE9-48DA-4B69-8628-5D25D57E5C99}">
              <c14:invertSolidFillFmt>
                <c14:spPr>
                  <a:solidFill>
                    <a:srgbClr val="000000"/>
                  </a:solidFill>
                </c14:spPr>
              </c14:invertSolidFillFmt>
            </c:ext>
          </c:extLst>
          <c:cat>
            <c:numRef>
              <c:f>'Tabell fig. 34'!$B$12:$AM$12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 fig. 34'!$B$17:$AM$17</c:f>
              <c:numCache>
                <c:ptCount val="38"/>
                <c:pt idx="0">
                  <c:v>2.017</c:v>
                </c:pt>
                <c:pt idx="1">
                  <c:v>2.015</c:v>
                </c:pt>
                <c:pt idx="2">
                  <c:v>2.057</c:v>
                </c:pt>
                <c:pt idx="3">
                  <c:v>2.19</c:v>
                </c:pt>
                <c:pt idx="4">
                  <c:v>2.101</c:v>
                </c:pt>
                <c:pt idx="5">
                  <c:v>2.164</c:v>
                </c:pt>
                <c:pt idx="6">
                  <c:v>2.438</c:v>
                </c:pt>
                <c:pt idx="7">
                  <c:v>2.513</c:v>
                </c:pt>
                <c:pt idx="8">
                  <c:v>2.502</c:v>
                </c:pt>
                <c:pt idx="9">
                  <c:v>2.671</c:v>
                </c:pt>
                <c:pt idx="10">
                  <c:v>2.485</c:v>
                </c:pt>
                <c:pt idx="11">
                  <c:v>2.366</c:v>
                </c:pt>
                <c:pt idx="12">
                  <c:v>2.318</c:v>
                </c:pt>
                <c:pt idx="13">
                  <c:v>2.7479922894924664</c:v>
                </c:pt>
                <c:pt idx="14">
                  <c:v>2.8130145724096463</c:v>
                </c:pt>
                <c:pt idx="15">
                  <c:v>2.898999095195544</c:v>
                </c:pt>
                <c:pt idx="16">
                  <c:v>2.992008497294016</c:v>
                </c:pt>
                <c:pt idx="17">
                  <c:v>2.9630097954917134</c:v>
                </c:pt>
                <c:pt idx="18">
                  <c:v>3.1169951500233224</c:v>
                </c:pt>
                <c:pt idx="19">
                  <c:v>3.058969646901466</c:v>
                </c:pt>
                <c:pt idx="20">
                  <c:v>3.027020495787882</c:v>
                </c:pt>
                <c:pt idx="21">
                  <c:v>2.893013898021232</c:v>
                </c:pt>
                <c:pt idx="22">
                  <c:v>2.914032336924451</c:v>
                </c:pt>
                <c:pt idx="23">
                  <c:v>2.9890018489482353</c:v>
                </c:pt>
                <c:pt idx="24">
                  <c:v>3.1650172250040742</c:v>
                </c:pt>
                <c:pt idx="25">
                  <c:v>3.1710024221783866</c:v>
                </c:pt>
                <c:pt idx="26">
                  <c:v>3.4280287064668227</c:v>
                </c:pt>
                <c:pt idx="27">
                  <c:v>3.3280225245730275</c:v>
                </c:pt>
                <c:pt idx="28">
                  <c:v>3.7800594585785015</c:v>
                </c:pt>
                <c:pt idx="29">
                  <c:v>3.725743091733684</c:v>
                </c:pt>
                <c:pt idx="30">
                  <c:v>3.5501773079538492</c:v>
                </c:pt>
                <c:pt idx="31">
                  <c:v>3.6531084471703377</c:v>
                </c:pt>
                <c:pt idx="32">
                  <c:v>4.110872595483691</c:v>
                </c:pt>
                <c:pt idx="33">
                  <c:v>4.31</c:v>
                </c:pt>
                <c:pt idx="34">
                  <c:v>4.385726233621411</c:v>
                </c:pt>
                <c:pt idx="35">
                  <c:v>4.56411008921104</c:v>
                </c:pt>
                <c:pt idx="36">
                  <c:v>4.63265271257318</c:v>
                </c:pt>
                <c:pt idx="37">
                  <c:v>4.78605832171731</c:v>
                </c:pt>
              </c:numCache>
            </c:numRef>
          </c:val>
        </c:ser>
        <c:ser>
          <c:idx val="6"/>
          <c:order val="3"/>
          <c:tx>
            <c:strRef>
              <c:f>'Tabell fig. 34'!$A$19</c:f>
              <c:strCache>
                <c:ptCount val="1"/>
                <c:pt idx="0">
                  <c:v>Flygbränsle</c:v>
                </c:pt>
              </c:strCache>
            </c:strRef>
          </c:tx>
          <c:extLst>
            <c:ext xmlns:c14="http://schemas.microsoft.com/office/drawing/2007/8/2/chart" uri="{6F2FDCE9-48DA-4B69-8628-5D25D57E5C99}">
              <c14:invertSolidFillFmt>
                <c14:spPr>
                  <a:solidFill>
                    <a:srgbClr val="000000"/>
                  </a:solidFill>
                </c14:spPr>
              </c14:invertSolidFillFmt>
            </c:ext>
          </c:extLst>
          <c:cat>
            <c:numRef>
              <c:f>'Tabell fig. 34'!$B$12:$AM$12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 fig. 34'!$B$19:$AM$19</c:f>
              <c:numCache>
                <c:ptCount val="38"/>
                <c:pt idx="0">
                  <c:v>0.878</c:v>
                </c:pt>
                <c:pt idx="1">
                  <c:v>0.836</c:v>
                </c:pt>
                <c:pt idx="2">
                  <c:v>0.895</c:v>
                </c:pt>
                <c:pt idx="3">
                  <c:v>0.901</c:v>
                </c:pt>
                <c:pt idx="4">
                  <c:v>0.759</c:v>
                </c:pt>
                <c:pt idx="5">
                  <c:v>0.745</c:v>
                </c:pt>
                <c:pt idx="6">
                  <c:v>0.764</c:v>
                </c:pt>
                <c:pt idx="7">
                  <c:v>0.785</c:v>
                </c:pt>
                <c:pt idx="8">
                  <c:v>0.801</c:v>
                </c:pt>
                <c:pt idx="9">
                  <c:v>0.764</c:v>
                </c:pt>
                <c:pt idx="10">
                  <c:v>0.729</c:v>
                </c:pt>
                <c:pt idx="11">
                  <c:v>0.743</c:v>
                </c:pt>
                <c:pt idx="12">
                  <c:v>0.77</c:v>
                </c:pt>
                <c:pt idx="13">
                  <c:v>0.6599712220157404</c:v>
                </c:pt>
                <c:pt idx="14">
                  <c:v>0.7038663862657945</c:v>
                </c:pt>
                <c:pt idx="15">
                  <c:v>0.6725543082506598</c:v>
                </c:pt>
                <c:pt idx="16">
                  <c:v>0.7963462445895642</c:v>
                </c:pt>
                <c:pt idx="17">
                  <c:v>0.8414938919602234</c:v>
                </c:pt>
                <c:pt idx="18">
                  <c:v>0.9348475757169737</c:v>
                </c:pt>
                <c:pt idx="19">
                  <c:v>1.0357161581973564</c:v>
                </c:pt>
                <c:pt idx="20">
                  <c:v>1.0770189736629014</c:v>
                </c:pt>
                <c:pt idx="21">
                  <c:v>0.9391875753674436</c:v>
                </c:pt>
                <c:pt idx="22">
                  <c:v>1.0008505234214344</c:v>
                </c:pt>
                <c:pt idx="23">
                  <c:v>1.0136083747429496</c:v>
                </c:pt>
                <c:pt idx="24">
                  <c:v>1.0267448837520898</c:v>
                </c:pt>
                <c:pt idx="25">
                  <c:v>1.0346966951922125</c:v>
                </c:pt>
                <c:pt idx="26">
                  <c:v>1.0321043464077035</c:v>
                </c:pt>
                <c:pt idx="27">
                  <c:v>1.0631542767929443</c:v>
                </c:pt>
                <c:pt idx="28">
                  <c:v>1.0100256904677296</c:v>
                </c:pt>
                <c:pt idx="29">
                  <c:v>1.018</c:v>
                </c:pt>
                <c:pt idx="30">
                  <c:v>1.1359148078457872</c:v>
                </c:pt>
                <c:pt idx="31">
                  <c:v>1.067872934131039</c:v>
                </c:pt>
                <c:pt idx="32">
                  <c:v>0.9751309281773749</c:v>
                </c:pt>
                <c:pt idx="33">
                  <c:v>0.947</c:v>
                </c:pt>
                <c:pt idx="34">
                  <c:v>1.0532509218858317</c:v>
                </c:pt>
                <c:pt idx="35">
                  <c:v>1.0848251475308606</c:v>
                </c:pt>
                <c:pt idx="36">
                  <c:v>1.11546729271404</c:v>
                </c:pt>
                <c:pt idx="37">
                  <c:v>1.18452862943394</c:v>
                </c:pt>
              </c:numCache>
            </c:numRef>
          </c:val>
        </c:ser>
        <c:ser>
          <c:idx val="8"/>
          <c:order val="4"/>
          <c:tx>
            <c:strRef>
              <c:f>'Tabell fig. 34'!$A$21</c:f>
              <c:strCache>
                <c:ptCount val="1"/>
                <c:pt idx="0">
                  <c:v>Bensin</c:v>
                </c:pt>
              </c:strCache>
            </c:strRef>
          </c:tx>
          <c:extLst>
            <c:ext xmlns:c14="http://schemas.microsoft.com/office/drawing/2007/8/2/chart" uri="{6F2FDCE9-48DA-4B69-8628-5D25D57E5C99}">
              <c14:invertSolidFillFmt>
                <c14:spPr>
                  <a:solidFill>
                    <a:srgbClr val="000000"/>
                  </a:solidFill>
                </c14:spPr>
              </c14:invertSolidFillFmt>
            </c:ext>
          </c:extLst>
          <c:cat>
            <c:numRef>
              <c:f>'Tabell fig. 34'!$B$12:$AM$12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 fig. 34'!$B$21:$AM$21</c:f>
              <c:numCache>
                <c:ptCount val="38"/>
                <c:pt idx="0">
                  <c:v>3.782</c:v>
                </c:pt>
                <c:pt idx="1">
                  <c:v>3.869</c:v>
                </c:pt>
                <c:pt idx="2">
                  <c:v>4.025</c:v>
                </c:pt>
                <c:pt idx="3">
                  <c:v>4.252</c:v>
                </c:pt>
                <c:pt idx="4">
                  <c:v>3.919</c:v>
                </c:pt>
                <c:pt idx="5">
                  <c:v>4.382</c:v>
                </c:pt>
                <c:pt idx="6">
                  <c:v>4.629</c:v>
                </c:pt>
                <c:pt idx="7">
                  <c:v>4.81</c:v>
                </c:pt>
                <c:pt idx="8">
                  <c:v>4.946</c:v>
                </c:pt>
                <c:pt idx="9">
                  <c:v>4.913</c:v>
                </c:pt>
                <c:pt idx="10">
                  <c:v>4.752</c:v>
                </c:pt>
                <c:pt idx="11">
                  <c:v>4.679</c:v>
                </c:pt>
                <c:pt idx="12">
                  <c:v>4.712</c:v>
                </c:pt>
                <c:pt idx="13">
                  <c:v>4.835005254609725</c:v>
                </c:pt>
                <c:pt idx="14">
                  <c:v>5.024011974140952</c:v>
                </c:pt>
                <c:pt idx="15">
                  <c:v>5.067036081653451</c:v>
                </c:pt>
                <c:pt idx="16">
                  <c:v>5.316996274004012</c:v>
                </c:pt>
                <c:pt idx="17">
                  <c:v>5.53300850291392</c:v>
                </c:pt>
                <c:pt idx="18">
                  <c:v>5.7390210502850225</c:v>
                </c:pt>
                <c:pt idx="19">
                  <c:v>5.947963440654757</c:v>
                </c:pt>
                <c:pt idx="20">
                  <c:v>5.630011783064234</c:v>
                </c:pt>
                <c:pt idx="21">
                  <c:v>5.7509951912359485</c:v>
                </c:pt>
                <c:pt idx="22">
                  <c:v>5.877997516002676</c:v>
                </c:pt>
                <c:pt idx="23">
                  <c:v>5.586987675551734</c:v>
                </c:pt>
                <c:pt idx="24">
                  <c:v>5.654979140791695</c:v>
                </c:pt>
                <c:pt idx="25">
                  <c:v>5.763001178306423</c:v>
                </c:pt>
                <c:pt idx="26">
                  <c:v>5.693958791121302</c:v>
                </c:pt>
                <c:pt idx="27">
                  <c:v>5.57698799401293</c:v>
                </c:pt>
                <c:pt idx="28">
                  <c:v>5.428967230342982</c:v>
                </c:pt>
                <c:pt idx="29">
                  <c:v>5.452533358810229</c:v>
                </c:pt>
                <c:pt idx="30">
                  <c:v>5.371962676347887</c:v>
                </c:pt>
                <c:pt idx="31">
                  <c:v>5.402</c:v>
                </c:pt>
                <c:pt idx="32">
                  <c:v>5.465</c:v>
                </c:pt>
                <c:pt idx="33">
                  <c:v>5.466</c:v>
                </c:pt>
                <c:pt idx="34">
                  <c:v>5.257200823100879</c:v>
                </c:pt>
                <c:pt idx="35">
                  <c:v>5.191500742387853</c:v>
                </c:pt>
                <c:pt idx="36">
                  <c:v>5.05142383552724</c:v>
                </c:pt>
                <c:pt idx="37">
                  <c:v>4.94554039398276</c:v>
                </c:pt>
              </c:numCache>
            </c:numRef>
          </c:val>
        </c:ser>
        <c:axId val="15652412"/>
        <c:axId val="6653981"/>
      </c:areaChart>
      <c:catAx>
        <c:axId val="15652412"/>
        <c:scaling>
          <c:orientation val="minMax"/>
        </c:scaling>
        <c:axPos val="b"/>
        <c:delete val="0"/>
        <c:numFmt formatCode="General" sourceLinked="1"/>
        <c:majorTickMark val="out"/>
        <c:minorTickMark val="none"/>
        <c:tickLblPos val="nextTo"/>
        <c:crossAx val="6653981"/>
        <c:crosses val="autoZero"/>
        <c:auto val="1"/>
        <c:lblOffset val="100"/>
        <c:noMultiLvlLbl val="0"/>
      </c:catAx>
      <c:valAx>
        <c:axId val="6653981"/>
        <c:scaling>
          <c:orientation val="minMax"/>
        </c:scaling>
        <c:axPos val="l"/>
        <c:majorGridlines/>
        <c:delete val="0"/>
        <c:numFmt formatCode="General" sourceLinked="1"/>
        <c:majorTickMark val="out"/>
        <c:minorTickMark val="none"/>
        <c:tickLblPos val="nextTo"/>
        <c:crossAx val="1565241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35 och 36'!$B$14</c:f>
              <c:strCache>
                <c:ptCount val="1"/>
                <c:pt idx="0">
                  <c:v>Saudiarabien</c:v>
                </c:pt>
              </c:strCache>
            </c:strRef>
          </c:tx>
          <c:extLst>
            <c:ext xmlns:c14="http://schemas.microsoft.com/office/drawing/2007/8/2/chart" uri="{6F2FDCE9-48DA-4B69-8628-5D25D57E5C99}">
              <c14:invertSolidFillFmt>
                <c14:spPr>
                  <a:solidFill>
                    <a:srgbClr val="000000"/>
                  </a:solidFill>
                </c14:spPr>
              </c14:invertSolidFillFmt>
            </c:ext>
          </c:extLst>
          <c:cat>
            <c:numRef>
              <c:f>'Tabell fig. 35 och 36'!$C$11:$AL$11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'Tabell fig. 35 och 36'!$C$14:$AL$14</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2"/>
          <c:order val="1"/>
          <c:tx>
            <c:strRef>
              <c:f>'Tabell fig. 35 och 36'!$B$16</c:f>
              <c:strCache>
                <c:ptCount val="1"/>
                <c:pt idx="0">
                  <c:v>Övriga Mellanöstern</c:v>
                </c:pt>
              </c:strCache>
            </c:strRef>
          </c:tx>
          <c:extLst>
            <c:ext xmlns:c14="http://schemas.microsoft.com/office/drawing/2007/8/2/chart" uri="{6F2FDCE9-48DA-4B69-8628-5D25D57E5C99}">
              <c14:invertSolidFillFmt>
                <c14:spPr>
                  <a:solidFill>
                    <a:srgbClr val="000000"/>
                  </a:solidFill>
                </c14:spPr>
              </c14:invertSolidFillFmt>
            </c:ext>
          </c:extLst>
          <c:cat>
            <c:numRef>
              <c:f>'Tabell fig. 35 och 36'!$C$11:$AL$11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'Tabell fig. 35 och 36'!$C$16:$AL$16</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4"/>
          <c:order val="2"/>
          <c:tx>
            <c:strRef>
              <c:f>'Tabell fig. 35 och 36'!$B$18</c:f>
              <c:strCache>
                <c:ptCount val="1"/>
                <c:pt idx="0">
                  <c:v>Övriga OPEC-länder</c:v>
                </c:pt>
              </c:strCache>
            </c:strRef>
          </c:tx>
          <c:extLst>
            <c:ext xmlns:c14="http://schemas.microsoft.com/office/drawing/2007/8/2/chart" uri="{6F2FDCE9-48DA-4B69-8628-5D25D57E5C99}">
              <c14:invertSolidFillFmt>
                <c14:spPr>
                  <a:solidFill>
                    <a:srgbClr val="000000"/>
                  </a:solidFill>
                </c14:spPr>
              </c14:invertSolidFillFmt>
            </c:ext>
          </c:extLst>
          <c:cat>
            <c:numRef>
              <c:f>'Tabell fig. 35 och 36'!$C$11:$AL$11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'Tabell fig. 35 och 36'!$C$18:$AL$18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6"/>
          <c:order val="3"/>
          <c:tx>
            <c:strRef>
              <c:f>'Tabell fig. 35 och 36'!$B$20</c:f>
              <c:strCache>
                <c:ptCount val="1"/>
                <c:pt idx="0">
                  <c:v>Nordsjön</c:v>
                </c:pt>
              </c:strCache>
            </c:strRef>
          </c:tx>
          <c:extLst>
            <c:ext xmlns:c14="http://schemas.microsoft.com/office/drawing/2007/8/2/chart" uri="{6F2FDCE9-48DA-4B69-8628-5D25D57E5C99}">
              <c14:invertSolidFillFmt>
                <c14:spPr>
                  <a:solidFill>
                    <a:srgbClr val="000000"/>
                  </a:solidFill>
                </c14:spPr>
              </c14:invertSolidFillFmt>
            </c:ext>
          </c:extLst>
          <c:cat>
            <c:numRef>
              <c:f>'Tabell fig. 35 och 36'!$C$11:$AL$11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'Tabell fig. 35 och 36'!$C$20:$AL$20</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8"/>
          <c:order val="4"/>
          <c:tx>
            <c:strRef>
              <c:f>'Tabell fig. 35 och 36'!$B$22</c:f>
              <c:strCache>
                <c:ptCount val="1"/>
                <c:pt idx="0">
                  <c:v>Övriga länder</c:v>
                </c:pt>
              </c:strCache>
            </c:strRef>
          </c:tx>
          <c:extLst>
            <c:ext xmlns:c14="http://schemas.microsoft.com/office/drawing/2007/8/2/chart" uri="{6F2FDCE9-48DA-4B69-8628-5D25D57E5C99}">
              <c14:invertSolidFillFmt>
                <c14:spPr>
                  <a:solidFill>
                    <a:srgbClr val="000000"/>
                  </a:solidFill>
                </c14:spPr>
              </c14:invertSolidFillFmt>
            </c:ext>
          </c:extLst>
          <c:cat>
            <c:numRef>
              <c:f>'Tabell fig. 35 och 36'!$C$11:$AL$11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'Tabell fig. 35 och 36'!$C$22:$AL$22</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axId val="59885830"/>
        <c:axId val="2101559"/>
      </c:areaChart>
      <c:catAx>
        <c:axId val="59885830"/>
        <c:scaling>
          <c:orientation val="minMax"/>
        </c:scaling>
        <c:axPos val="b"/>
        <c:delete val="0"/>
        <c:numFmt formatCode="General" sourceLinked="1"/>
        <c:majorTickMark val="out"/>
        <c:minorTickMark val="none"/>
        <c:tickLblPos val="nextTo"/>
        <c:crossAx val="2101559"/>
        <c:crosses val="autoZero"/>
        <c:auto val="1"/>
        <c:lblOffset val="100"/>
        <c:noMultiLvlLbl val="0"/>
      </c:catAx>
      <c:valAx>
        <c:axId val="2101559"/>
        <c:scaling>
          <c:orientation val="minMax"/>
        </c:scaling>
        <c:axPos val="l"/>
        <c:majorGridlines/>
        <c:delete val="0"/>
        <c:numFmt formatCode="General" sourceLinked="1"/>
        <c:majorTickMark val="out"/>
        <c:minorTickMark val="none"/>
        <c:tickLblPos val="nextTo"/>
        <c:crossAx val="5988583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'Tabell fig. 35 och 36'!$C$11:$AL$11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'Tabell fig. 35 och 36'!$C$24:$AL$24</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axId val="18914032"/>
        <c:axId val="36008561"/>
      </c:barChart>
      <c:catAx>
        <c:axId val="18914032"/>
        <c:scaling>
          <c:orientation val="minMax"/>
        </c:scaling>
        <c:axPos val="b"/>
        <c:delete val="0"/>
        <c:numFmt formatCode="General" sourceLinked="1"/>
        <c:majorTickMark val="out"/>
        <c:minorTickMark val="none"/>
        <c:tickLblPos val="nextTo"/>
        <c:crossAx val="36008561"/>
        <c:crosses val="autoZero"/>
        <c:auto val="1"/>
        <c:lblOffset val="100"/>
        <c:noMultiLvlLbl val="0"/>
      </c:catAx>
      <c:valAx>
        <c:axId val="36008561"/>
        <c:scaling>
          <c:orientation val="minMax"/>
        </c:scaling>
        <c:axPos val="l"/>
        <c:majorGridlines/>
        <c:delete val="0"/>
        <c:numFmt formatCode="General" sourceLinked="1"/>
        <c:majorTickMark val="out"/>
        <c:minorTickMark val="none"/>
        <c:tickLblPos val="nextTo"/>
        <c:crossAx val="189140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'Tabell fig. 37'!$A$12</c:f>
              <c:strCache>
                <c:ptCount val="1"/>
                <c:pt idx="0">
                  <c:v>Nominellt pris1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37'!$B$11:$AM$11</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cat>
          <c:val>
            <c:numRef>
              <c:f>'Tabell fig. 37'!$B$12:$AM$12</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mooth val="0"/>
        </c:ser>
        <c:ser>
          <c:idx val="2"/>
          <c:order val="1"/>
          <c:tx>
            <c:strRef>
              <c:f>'Tabell fig. 37'!$A$14</c:f>
              <c:strCache>
                <c:ptCount val="1"/>
                <c:pt idx="0">
                  <c:v>Realt pris2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37'!$B$11:$AM$11</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cat>
          <c:val>
            <c:numRef>
              <c:f>'Tabell fig. 37'!$B$14:$AM$14</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mooth val="0"/>
        </c:ser>
        <c:axId val="55641594"/>
        <c:axId val="31012299"/>
      </c:lineChart>
      <c:catAx>
        <c:axId val="55641594"/>
        <c:scaling>
          <c:orientation val="minMax"/>
        </c:scaling>
        <c:axPos val="b"/>
        <c:delete val="0"/>
        <c:numFmt formatCode="General" sourceLinked="1"/>
        <c:majorTickMark val="out"/>
        <c:minorTickMark val="none"/>
        <c:tickLblPos val="nextTo"/>
        <c:crossAx val="31012299"/>
        <c:crosses val="autoZero"/>
        <c:auto val="1"/>
        <c:lblOffset val="100"/>
        <c:noMultiLvlLbl val="0"/>
      </c:catAx>
      <c:valAx>
        <c:axId val="31012299"/>
        <c:scaling>
          <c:orientation val="minMax"/>
        </c:scaling>
        <c:axPos val="l"/>
        <c:majorGridlines/>
        <c:delete val="0"/>
        <c:numFmt formatCode="General" sourceLinked="1"/>
        <c:majorTickMark val="out"/>
        <c:minorTickMark val="none"/>
        <c:tickLblPos val="nextTo"/>
        <c:crossAx val="556415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9"/>
          <c:w val="0.9655"/>
          <c:h val="0.86025"/>
        </c:manualLayout>
      </c:layout>
      <c:areaChart>
        <c:grouping val="stacked"/>
        <c:varyColors val="0"/>
        <c:ser>
          <c:idx val="0"/>
          <c:order val="0"/>
          <c:tx>
            <c:strRef>
              <c:f>'Tabell fig. 38'!$A$12</c:f>
              <c:strCache>
                <c:ptCount val="1"/>
                <c:pt idx="0">
                  <c:v>Värmeverk</c:v>
                </c:pt>
              </c:strCache>
            </c:strRef>
          </c:tx>
          <c:extLst>
            <c:ext xmlns:c14="http://schemas.microsoft.com/office/drawing/2007/8/2/chart" uri="{6F2FDCE9-48DA-4B69-8628-5D25D57E5C99}">
              <c14:invertSolidFillFmt>
                <c14:spPr>
                  <a:solidFill>
                    <a:srgbClr val="000000"/>
                  </a:solidFill>
                </c14:spPr>
              </c14:invertSolidFillFmt>
            </c:ext>
          </c:extLst>
          <c:cat>
            <c:numRef>
              <c:f>'Tabell fig. 38'!$B$11:$Y$11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'Tabell fig. 38'!$B$12:$Y$12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1"/>
          <c:tx>
            <c:strRef>
              <c:f>'Tabell fig. 38'!$A$14</c:f>
              <c:strCache>
                <c:ptCount val="1"/>
                <c:pt idx="0">
                  <c:v>Kraftvärmeverk</c:v>
                </c:pt>
              </c:strCache>
            </c:strRef>
          </c:tx>
          <c:extLst>
            <c:ext xmlns:c14="http://schemas.microsoft.com/office/drawing/2007/8/2/chart" uri="{6F2FDCE9-48DA-4B69-8628-5D25D57E5C99}">
              <c14:invertSolidFillFmt>
                <c14:spPr>
                  <a:solidFill>
                    <a:srgbClr val="000000"/>
                  </a:solidFill>
                </c14:spPr>
              </c14:invertSolidFillFmt>
            </c:ext>
          </c:extLst>
          <c:cat>
            <c:numRef>
              <c:f>'Tabell fig. 38'!$B$11:$Y$11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'Tabell fig. 38'!$B$14:$Y$14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4"/>
          <c:order val="2"/>
          <c:tx>
            <c:strRef>
              <c:f>'Tabell fig. 38'!$A$16</c:f>
              <c:strCache>
                <c:ptCount val="1"/>
                <c:pt idx="0">
                  <c:v>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38'!$B$11:$Y$11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'Tabell fig. 38'!$B$16:$Y$16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6"/>
          <c:order val="3"/>
          <c:tx>
            <c:strRef>
              <c:f>'Tabell fig. 38'!$A$18</c:f>
              <c:strCache>
                <c:ptCount val="1"/>
                <c:pt idx="0">
                  <c:v>Handelsträdgård</c:v>
                </c:pt>
              </c:strCache>
            </c:strRef>
          </c:tx>
          <c:extLst>
            <c:ext xmlns:c14="http://schemas.microsoft.com/office/drawing/2007/8/2/chart" uri="{6F2FDCE9-48DA-4B69-8628-5D25D57E5C99}">
              <c14:invertSolidFillFmt>
                <c14:spPr>
                  <a:solidFill>
                    <a:srgbClr val="000000"/>
                  </a:solidFill>
                </c14:spPr>
              </c14:invertSolidFillFmt>
            </c:ext>
          </c:extLst>
          <c:cat>
            <c:numRef>
              <c:f>'Tabell fig. 38'!$B$11:$Y$11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'Tabell fig. 38'!$B$18:$Y$18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10675236"/>
        <c:axId val="28968261"/>
      </c:areaChart>
      <c:catAx>
        <c:axId val="1067523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pPr>
          </a:p>
        </c:txPr>
        <c:crossAx val="28968261"/>
        <c:crosses val="autoZero"/>
        <c:auto val="1"/>
        <c:lblOffset val="100"/>
        <c:noMultiLvlLbl val="0"/>
      </c:catAx>
      <c:valAx>
        <c:axId val="28968261"/>
        <c:scaling>
          <c:orientation val="minMax"/>
        </c:scaling>
        <c:axPos val="l"/>
        <c:majorGridlines/>
        <c:delete val="0"/>
        <c:numFmt formatCode="General" sourceLinked="1"/>
        <c:majorTickMark val="out"/>
        <c:minorTickMark val="none"/>
        <c:tickLblPos val="nextTo"/>
        <c:txPr>
          <a:bodyPr/>
          <a:lstStyle/>
          <a:p>
            <a:pPr>
              <a:defRPr lang="en-US" cap="none" sz="1000" b="0" i="0" u="none" baseline="0"/>
            </a:pPr>
          </a:p>
        </c:txPr>
        <c:crossAx val="10675236"/>
        <c:crossesAt val="1"/>
        <c:crossBetween val="midCat"/>
        <c:dispUnits/>
      </c:valAx>
      <c:spPr>
        <a:solidFill>
          <a:srgbClr val="C0C0C0"/>
        </a:solidFill>
        <a:ln w="12700">
          <a:solidFill>
            <a:srgbClr val="808080"/>
          </a:solidFill>
        </a:ln>
      </c:spPr>
    </c:plotArea>
    <c:legend>
      <c:legendPos val="b"/>
      <c:layout>
        <c:manualLayout>
          <c:xMode val="edge"/>
          <c:yMode val="edge"/>
          <c:x val="0.0455"/>
          <c:y val="0.92225"/>
          <c:w val="0.909"/>
          <c:h val="0.0662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05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39'!$A$14</c:f>
              <c:strCache>
                <c:ptCount val="1"/>
                <c:pt idx="0">
                  <c:v>Massaindustrins returlutar</c:v>
                </c:pt>
              </c:strCache>
            </c:strRef>
          </c:tx>
          <c:extLst>
            <c:ext xmlns:c14="http://schemas.microsoft.com/office/drawing/2007/8/2/chart" uri="{6F2FDCE9-48DA-4B69-8628-5D25D57E5C99}">
              <c14:invertSolidFillFmt>
                <c14:spPr>
                  <a:solidFill>
                    <a:srgbClr val="000000"/>
                  </a:solidFill>
                </c14:spPr>
              </c14:invertSolidFillFmt>
            </c:ext>
          </c:extLst>
          <c:cat>
            <c:numRef>
              <c:f>'Tabell fig. 39'!$B$13:$AD$13</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'Tabell fig. 39'!$B$14:$AD$14</c:f>
              <c:numCache>
                <c:ptCount val="29"/>
                <c:pt idx="0">
                  <c:v>26</c:v>
                </c:pt>
                <c:pt idx="1">
                  <c:v>25.6</c:v>
                </c:pt>
                <c:pt idx="2">
                  <c:v>22.4</c:v>
                </c:pt>
                <c:pt idx="3">
                  <c:v>25.19058</c:v>
                </c:pt>
                <c:pt idx="4">
                  <c:v>26.71411</c:v>
                </c:pt>
                <c:pt idx="5">
                  <c:v>26.609440000000003</c:v>
                </c:pt>
                <c:pt idx="6">
                  <c:v>26.58618</c:v>
                </c:pt>
                <c:pt idx="7">
                  <c:v>27.80733</c:v>
                </c:pt>
                <c:pt idx="8">
                  <c:v>28.981960000000004</c:v>
                </c:pt>
                <c:pt idx="9">
                  <c:v>28.656320000000004</c:v>
                </c:pt>
                <c:pt idx="10">
                  <c:v>27.36539</c:v>
                </c:pt>
                <c:pt idx="11">
                  <c:v>28.35394</c:v>
                </c:pt>
                <c:pt idx="12">
                  <c:v>28.34231</c:v>
                </c:pt>
                <c:pt idx="13">
                  <c:v>29.67976</c:v>
                </c:pt>
                <c:pt idx="14">
                  <c:v>29.83095</c:v>
                </c:pt>
                <c:pt idx="15">
                  <c:v>31.377740000000003</c:v>
                </c:pt>
                <c:pt idx="16">
                  <c:v>30.935800000000004</c:v>
                </c:pt>
                <c:pt idx="17">
                  <c:v>33.20365</c:v>
                </c:pt>
                <c:pt idx="18">
                  <c:v>33.00594</c:v>
                </c:pt>
                <c:pt idx="19">
                  <c:v>33.86656000000001</c:v>
                </c:pt>
                <c:pt idx="20">
                  <c:v>36.78569</c:v>
                </c:pt>
                <c:pt idx="21">
                  <c:v>34.91326</c:v>
                </c:pt>
                <c:pt idx="22">
                  <c:v>33.98286</c:v>
                </c:pt>
                <c:pt idx="23">
                  <c:v>35.28542</c:v>
                </c:pt>
                <c:pt idx="24">
                  <c:v>39.5</c:v>
                </c:pt>
                <c:pt idx="25">
                  <c:v>38.01847</c:v>
                </c:pt>
                <c:pt idx="26">
                  <c:v>38.681380000000004</c:v>
                </c:pt>
                <c:pt idx="27">
                  <c:v>40.007200000000005</c:v>
                </c:pt>
                <c:pt idx="28">
                  <c:v>37.623050000000006</c:v>
                </c:pt>
              </c:numCache>
            </c:numRef>
          </c:val>
        </c:ser>
        <c:ser>
          <c:idx val="2"/>
          <c:order val="1"/>
          <c:tx>
            <c:strRef>
              <c:f>'Tabell fig. 39'!$A$16</c:f>
              <c:strCache>
                <c:ptCount val="1"/>
                <c:pt idx="0">
                  <c:v>Massaindustrins övriga biprodukter</c:v>
                </c:pt>
              </c:strCache>
            </c:strRef>
          </c:tx>
          <c:extLst>
            <c:ext xmlns:c14="http://schemas.microsoft.com/office/drawing/2007/8/2/chart" uri="{6F2FDCE9-48DA-4B69-8628-5D25D57E5C99}">
              <c14:invertSolidFillFmt>
                <c14:spPr>
                  <a:solidFill>
                    <a:srgbClr val="000000"/>
                  </a:solidFill>
                </c14:spPr>
              </c14:invertSolidFillFmt>
            </c:ext>
          </c:extLst>
          <c:cat>
            <c:numRef>
              <c:f>'Tabell fig. 39'!$B$13:$AD$13</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'Tabell fig. 39'!$B$16:$AD$16</c:f>
              <c:numCache>
                <c:ptCount val="29"/>
                <c:pt idx="0">
                  <c:v>4.6</c:v>
                </c:pt>
                <c:pt idx="1">
                  <c:v>6.8</c:v>
                </c:pt>
                <c:pt idx="2">
                  <c:v>6.3</c:v>
                </c:pt>
                <c:pt idx="3">
                  <c:v>6.34998</c:v>
                </c:pt>
                <c:pt idx="4">
                  <c:v>6.46628</c:v>
                </c:pt>
                <c:pt idx="5">
                  <c:v>7.0943000000000005</c:v>
                </c:pt>
                <c:pt idx="6">
                  <c:v>6.733770000000001</c:v>
                </c:pt>
                <c:pt idx="7">
                  <c:v>6.69888</c:v>
                </c:pt>
                <c:pt idx="8">
                  <c:v>7.2571200000000005</c:v>
                </c:pt>
                <c:pt idx="9">
                  <c:v>7.47809</c:v>
                </c:pt>
                <c:pt idx="10">
                  <c:v>8.24567</c:v>
                </c:pt>
                <c:pt idx="11">
                  <c:v>8.361970000000001</c:v>
                </c:pt>
                <c:pt idx="12">
                  <c:v>8.106110000000001</c:v>
                </c:pt>
                <c:pt idx="13">
                  <c:v>8.15263</c:v>
                </c:pt>
                <c:pt idx="14">
                  <c:v>8.08285</c:v>
                </c:pt>
                <c:pt idx="15">
                  <c:v>7.6292800000000005</c:v>
                </c:pt>
                <c:pt idx="16">
                  <c:v>6.943110000000001</c:v>
                </c:pt>
                <c:pt idx="17">
                  <c:v>6.91985</c:v>
                </c:pt>
                <c:pt idx="18">
                  <c:v>6.91985</c:v>
                </c:pt>
                <c:pt idx="19">
                  <c:v>6.675620000000001</c:v>
                </c:pt>
                <c:pt idx="20">
                  <c:v>8.55968</c:v>
                </c:pt>
                <c:pt idx="21">
                  <c:v>7.69906</c:v>
                </c:pt>
                <c:pt idx="22">
                  <c:v>6.943110000000001</c:v>
                </c:pt>
                <c:pt idx="23">
                  <c:v>7.48972</c:v>
                </c:pt>
                <c:pt idx="24">
                  <c:v>7.4</c:v>
                </c:pt>
                <c:pt idx="25">
                  <c:v>7.53624</c:v>
                </c:pt>
                <c:pt idx="26">
                  <c:v>8.33871</c:v>
                </c:pt>
                <c:pt idx="27">
                  <c:v>8.7225</c:v>
                </c:pt>
                <c:pt idx="28">
                  <c:v>9.6529</c:v>
                </c:pt>
              </c:numCache>
            </c:numRef>
          </c:val>
        </c:ser>
        <c:ser>
          <c:idx val="1"/>
          <c:order val="2"/>
          <c:tx>
            <c:strRef>
              <c:f>'Tabell fig. 39'!$A$24</c:f>
              <c:strCache>
                <c:ptCount val="1"/>
                <c:pt idx="0">
                  <c:v>Biobränslen, torv m.m. för elproduktion</c:v>
                </c:pt>
              </c:strCache>
            </c:strRef>
          </c:tx>
          <c:extLst>
            <c:ext xmlns:c14="http://schemas.microsoft.com/office/drawing/2007/8/2/chart" uri="{6F2FDCE9-48DA-4B69-8628-5D25D57E5C99}">
              <c14:invertSolidFillFmt>
                <c14:spPr>
                  <a:solidFill>
                    <a:srgbClr val="000000"/>
                  </a:solidFill>
                </c14:spPr>
              </c14:invertSolidFillFmt>
            </c:ext>
          </c:extLst>
          <c:cat>
            <c:numRef>
              <c:f>'Tabell fig. 39'!$B$13:$AD$13</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'Tabell fig. 39'!$B$24:$AD$24</c:f>
              <c:numCache>
                <c:ptCount val="29"/>
                <c:pt idx="0">
                  <c:v>0.7</c:v>
                </c:pt>
                <c:pt idx="1">
                  <c:v>0.8</c:v>
                </c:pt>
                <c:pt idx="2">
                  <c:v>1</c:v>
                </c:pt>
                <c:pt idx="3">
                  <c:v>1.9655555555555555</c:v>
                </c:pt>
                <c:pt idx="4">
                  <c:v>2.5936111111111106</c:v>
                </c:pt>
                <c:pt idx="5">
                  <c:v>2.209722222222222</c:v>
                </c:pt>
                <c:pt idx="6">
                  <c:v>2.209722222222222</c:v>
                </c:pt>
                <c:pt idx="7">
                  <c:v>2.1863888888888887</c:v>
                </c:pt>
                <c:pt idx="8">
                  <c:v>2.279444444444444</c:v>
                </c:pt>
                <c:pt idx="9">
                  <c:v>2.3491666666666666</c:v>
                </c:pt>
                <c:pt idx="10">
                  <c:v>2.14</c:v>
                </c:pt>
                <c:pt idx="11">
                  <c:v>2.1536111111111107</c:v>
                </c:pt>
                <c:pt idx="12">
                  <c:v>2.640277777777778</c:v>
                </c:pt>
                <c:pt idx="13">
                  <c:v>2.49</c:v>
                </c:pt>
                <c:pt idx="14">
                  <c:v>2.5005555555555556</c:v>
                </c:pt>
                <c:pt idx="15">
                  <c:v>2.3725</c:v>
                </c:pt>
                <c:pt idx="16">
                  <c:v>2.0933333333333333</c:v>
                </c:pt>
                <c:pt idx="17">
                  <c:v>2.535277777777778</c:v>
                </c:pt>
                <c:pt idx="18">
                  <c:v>2.453888888888889</c:v>
                </c:pt>
                <c:pt idx="19">
                  <c:v>2.015277777777778</c:v>
                </c:pt>
                <c:pt idx="20">
                  <c:v>3.366388888888889</c:v>
                </c:pt>
                <c:pt idx="21">
                  <c:v>2.846388888888889</c:v>
                </c:pt>
                <c:pt idx="22">
                  <c:v>3.455</c:v>
                </c:pt>
                <c:pt idx="23">
                  <c:v>3.748</c:v>
                </c:pt>
                <c:pt idx="24">
                  <c:v>4.3</c:v>
                </c:pt>
                <c:pt idx="25">
                  <c:v>4.859166666666667</c:v>
                </c:pt>
                <c:pt idx="26">
                  <c:v>5.159166666666667</c:v>
                </c:pt>
                <c:pt idx="27">
                  <c:v>6.026388888888889</c:v>
                </c:pt>
                <c:pt idx="28">
                  <c:v>6.6194444444444445</c:v>
                </c:pt>
              </c:numCache>
            </c:numRef>
          </c:val>
        </c:ser>
        <c:ser>
          <c:idx val="3"/>
          <c:order val="3"/>
          <c:tx>
            <c:strRef>
              <c:f>'Tabell fig. 39'!$A$18</c:f>
              <c:strCache>
                <c:ptCount val="1"/>
                <c:pt idx="0">
                  <c:v>Sågverksindustrins biprodukter</c:v>
                </c:pt>
              </c:strCache>
            </c:strRef>
          </c:tx>
          <c:extLst>
            <c:ext xmlns:c14="http://schemas.microsoft.com/office/drawing/2007/8/2/chart" uri="{6F2FDCE9-48DA-4B69-8628-5D25D57E5C99}">
              <c14:invertSolidFillFmt>
                <c14:spPr>
                  <a:solidFill>
                    <a:srgbClr val="000000"/>
                  </a:solidFill>
                </c14:spPr>
              </c14:invertSolidFillFmt>
            </c:ext>
          </c:extLst>
          <c:cat>
            <c:numRef>
              <c:f>'Tabell fig. 39'!$B$13:$AD$13</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'Tabell fig. 39'!$B$18:$AD$18</c:f>
              <c:numCache>
                <c:ptCount val="29"/>
                <c:pt idx="0">
                  <c:v>4.8</c:v>
                </c:pt>
                <c:pt idx="1">
                  <c:v>4.1</c:v>
                </c:pt>
                <c:pt idx="2">
                  <c:v>4.1</c:v>
                </c:pt>
                <c:pt idx="3">
                  <c:v>5.1637200000000005</c:v>
                </c:pt>
                <c:pt idx="4">
                  <c:v>5.3498</c:v>
                </c:pt>
                <c:pt idx="5">
                  <c:v>5.6987000000000005</c:v>
                </c:pt>
                <c:pt idx="6">
                  <c:v>6.05923</c:v>
                </c:pt>
                <c:pt idx="7">
                  <c:v>6.3150900000000005</c:v>
                </c:pt>
                <c:pt idx="8">
                  <c:v>6.33835</c:v>
                </c:pt>
                <c:pt idx="9">
                  <c:v>6.46628</c:v>
                </c:pt>
                <c:pt idx="10">
                  <c:v>6.40813</c:v>
                </c:pt>
                <c:pt idx="11">
                  <c:v>7.0128900000000005</c:v>
                </c:pt>
                <c:pt idx="12">
                  <c:v>7.059410000000001</c:v>
                </c:pt>
                <c:pt idx="13">
                  <c:v>7.28038</c:v>
                </c:pt>
                <c:pt idx="14">
                  <c:v>8.036330000000001</c:v>
                </c:pt>
                <c:pt idx="15">
                  <c:v>8.40849</c:v>
                </c:pt>
                <c:pt idx="16">
                  <c:v>8.87369</c:v>
                </c:pt>
                <c:pt idx="17">
                  <c:v>9.69942</c:v>
                </c:pt>
                <c:pt idx="18">
                  <c:v>9.80409</c:v>
                </c:pt>
                <c:pt idx="19">
                  <c:v>9.80409</c:v>
                </c:pt>
                <c:pt idx="20">
                  <c:v>5.4079500000000005</c:v>
                </c:pt>
                <c:pt idx="21">
                  <c:v>4.32636</c:v>
                </c:pt>
                <c:pt idx="22">
                  <c:v>4.884600000000001</c:v>
                </c:pt>
                <c:pt idx="23">
                  <c:v>5.02416</c:v>
                </c:pt>
                <c:pt idx="24">
                  <c:v>4.9</c:v>
                </c:pt>
                <c:pt idx="25">
                  <c:v>5</c:v>
                </c:pt>
                <c:pt idx="26">
                  <c:v>4.74504</c:v>
                </c:pt>
                <c:pt idx="27">
                  <c:v>4.86134</c:v>
                </c:pt>
                <c:pt idx="28">
                  <c:v>4.44266</c:v>
                </c:pt>
              </c:numCache>
            </c:numRef>
          </c:val>
        </c:ser>
        <c:ser>
          <c:idx val="4"/>
          <c:order val="4"/>
          <c:tx>
            <c:strRef>
              <c:f>'Tabell fig. 39'!$A$20</c:f>
              <c:strCache>
                <c:ptCount val="1"/>
                <c:pt idx="0">
                  <c:v>Övriga branscher1</c:v>
                </c:pt>
              </c:strCache>
            </c:strRef>
          </c:tx>
          <c:extLst>
            <c:ext xmlns:c14="http://schemas.microsoft.com/office/drawing/2007/8/2/chart" uri="{6F2FDCE9-48DA-4B69-8628-5D25D57E5C99}">
              <c14:invertSolidFillFmt>
                <c14:spPr>
                  <a:solidFill>
                    <a:srgbClr val="000000"/>
                  </a:solidFill>
                </c14:spPr>
              </c14:invertSolidFillFmt>
            </c:ext>
          </c:extLst>
          <c:cat>
            <c:numRef>
              <c:f>'Tabell fig. 39'!$B$13:$AD$13</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'Tabell fig. 39'!$B$20:$AD$20</c:f>
              <c:numCache>
                <c:ptCount val="29"/>
                <c:pt idx="1">
                  <c:v>0.2</c:v>
                </c:pt>
                <c:pt idx="2">
                  <c:v>0.3</c:v>
                </c:pt>
                <c:pt idx="3">
                  <c:v>0.26749</c:v>
                </c:pt>
                <c:pt idx="4">
                  <c:v>1.7445000000000002</c:v>
                </c:pt>
                <c:pt idx="5">
                  <c:v>1.3723400000000001</c:v>
                </c:pt>
                <c:pt idx="6">
                  <c:v>1.5700500000000002</c:v>
                </c:pt>
                <c:pt idx="7">
                  <c:v>1.0467</c:v>
                </c:pt>
                <c:pt idx="8">
                  <c:v>0.8141</c:v>
                </c:pt>
                <c:pt idx="9">
                  <c:v>0.72106</c:v>
                </c:pt>
                <c:pt idx="10">
                  <c:v>0.76758</c:v>
                </c:pt>
                <c:pt idx="11">
                  <c:v>0.63965</c:v>
                </c:pt>
                <c:pt idx="12">
                  <c:v>0.7443200000000001</c:v>
                </c:pt>
                <c:pt idx="13">
                  <c:v>0.61639</c:v>
                </c:pt>
                <c:pt idx="14">
                  <c:v>0.63965</c:v>
                </c:pt>
                <c:pt idx="15">
                  <c:v>1.65146</c:v>
                </c:pt>
                <c:pt idx="16">
                  <c:v>1.9305800000000002</c:v>
                </c:pt>
                <c:pt idx="17">
                  <c:v>1.69798</c:v>
                </c:pt>
                <c:pt idx="18">
                  <c:v>2.02362</c:v>
                </c:pt>
                <c:pt idx="19">
                  <c:v>1.8375400000000002</c:v>
                </c:pt>
                <c:pt idx="20">
                  <c:v>0.9071400000000001</c:v>
                </c:pt>
                <c:pt idx="21">
                  <c:v>3.6518200000000003</c:v>
                </c:pt>
                <c:pt idx="22">
                  <c:v>8.129370000000002</c:v>
                </c:pt>
                <c:pt idx="23">
                  <c:v>7.5</c:v>
                </c:pt>
                <c:pt idx="24">
                  <c:v>3.5820400000000006</c:v>
                </c:pt>
                <c:pt idx="25">
                  <c:v>4.68689</c:v>
                </c:pt>
                <c:pt idx="26">
                  <c:v>1.7795922222222142</c:v>
                </c:pt>
                <c:pt idx="27">
                  <c:v>2.212015555555554</c:v>
                </c:pt>
                <c:pt idx="28">
                  <c:v>0.4411122222222184</c:v>
                </c:pt>
              </c:numCache>
            </c:numRef>
          </c:val>
        </c:ser>
        <c:axId val="59387758"/>
        <c:axId val="64727775"/>
      </c:areaChart>
      <c:catAx>
        <c:axId val="59387758"/>
        <c:scaling>
          <c:orientation val="minMax"/>
        </c:scaling>
        <c:axPos val="b"/>
        <c:delete val="0"/>
        <c:numFmt formatCode="General" sourceLinked="1"/>
        <c:majorTickMark val="out"/>
        <c:minorTickMark val="none"/>
        <c:tickLblPos val="nextTo"/>
        <c:crossAx val="64727775"/>
        <c:crosses val="autoZero"/>
        <c:auto val="1"/>
        <c:lblOffset val="100"/>
        <c:noMultiLvlLbl val="0"/>
      </c:catAx>
      <c:valAx>
        <c:axId val="64727775"/>
        <c:scaling>
          <c:orientation val="minMax"/>
        </c:scaling>
        <c:axPos val="l"/>
        <c:majorGridlines/>
        <c:delete val="0"/>
        <c:numFmt formatCode="General" sourceLinked="1"/>
        <c:majorTickMark val="out"/>
        <c:minorTickMark val="none"/>
        <c:tickLblPos val="nextTo"/>
        <c:crossAx val="5938775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40'!$A$12</c:f>
              <c:strCache>
                <c:ptCount val="1"/>
                <c:pt idx="0">
                  <c:v>Avfall</c:v>
                </c:pt>
              </c:strCache>
            </c:strRef>
          </c:tx>
          <c:extLst>
            <c:ext xmlns:c14="http://schemas.microsoft.com/office/drawing/2007/8/2/chart" uri="{6F2FDCE9-48DA-4B69-8628-5D25D57E5C99}">
              <c14:invertSolidFillFmt>
                <c14:spPr>
                  <a:solidFill>
                    <a:srgbClr val="000000"/>
                  </a:solidFill>
                </c14:spPr>
              </c14:invertSolidFillFmt>
            </c:ext>
          </c:extLst>
          <c:cat>
            <c:numRef>
              <c:f>'Tabell fig. 40'!$B$11:$AD$11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'Tabell fig. 40'!$B$12:$AD$12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2"/>
          <c:order val="1"/>
          <c:tx>
            <c:strRef>
              <c:f>'Tabell fig. 40'!$A$14</c:f>
              <c:strCache>
                <c:ptCount val="1"/>
                <c:pt idx="0">
                  <c:v>Trädbränsle 1</c:v>
                </c:pt>
              </c:strCache>
            </c:strRef>
          </c:tx>
          <c:extLst>
            <c:ext xmlns:c14="http://schemas.microsoft.com/office/drawing/2007/8/2/chart" uri="{6F2FDCE9-48DA-4B69-8628-5D25D57E5C99}">
              <c14:invertSolidFillFmt>
                <c14:spPr>
                  <a:solidFill>
                    <a:srgbClr val="000000"/>
                  </a:solidFill>
                </c14:spPr>
              </c14:invertSolidFillFmt>
            </c:ext>
          </c:extLst>
          <c:cat>
            <c:numRef>
              <c:f>'Tabell fig. 40'!$B$11:$AD$11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'Tabell fig. 40'!$B$14:$AD$14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4"/>
          <c:order val="2"/>
          <c:tx>
            <c:strRef>
              <c:f>'Tabell fig. 40'!$A$16</c:f>
              <c:strCache>
                <c:ptCount val="1"/>
                <c:pt idx="0">
                  <c:v>Tallbeckolja</c:v>
                </c:pt>
              </c:strCache>
            </c:strRef>
          </c:tx>
          <c:extLst>
            <c:ext xmlns:c14="http://schemas.microsoft.com/office/drawing/2007/8/2/chart" uri="{6F2FDCE9-48DA-4B69-8628-5D25D57E5C99}">
              <c14:invertSolidFillFmt>
                <c14:spPr>
                  <a:solidFill>
                    <a:srgbClr val="000000"/>
                  </a:solidFill>
                </c14:spPr>
              </c14:invertSolidFillFmt>
            </c:ext>
          </c:extLst>
          <c:cat>
            <c:numRef>
              <c:f>'Tabell fig. 40'!$B$11:$AD$11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'Tabell fig. 40'!$B$16:$AD$16</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6"/>
          <c:order val="3"/>
          <c:tx>
            <c:strRef>
              <c:f>'Tabell fig. 40'!$A$18</c:f>
              <c:strCache>
                <c:ptCount val="1"/>
                <c:pt idx="0">
                  <c:v>Torv</c:v>
                </c:pt>
              </c:strCache>
            </c:strRef>
          </c:tx>
          <c:extLst>
            <c:ext xmlns:c14="http://schemas.microsoft.com/office/drawing/2007/8/2/chart" uri="{6F2FDCE9-48DA-4B69-8628-5D25D57E5C99}">
              <c14:invertSolidFillFmt>
                <c14:spPr>
                  <a:solidFill>
                    <a:srgbClr val="000000"/>
                  </a:solidFill>
                </c14:spPr>
              </c14:invertSolidFillFmt>
            </c:ext>
          </c:extLst>
          <c:cat>
            <c:numRef>
              <c:f>'Tabell fig. 40'!$B$11:$AD$11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'Tabell fig. 40'!$B$18:$AD$18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2"/>
          <c:order val="4"/>
          <c:tx>
            <c:strRef>
              <c:f>'Tabell fig. 40'!$A$24</c:f>
              <c:strCache>
                <c:ptCount val="1"/>
                <c:pt idx="0">
                  <c:v>Biobränslen, torv  m.m. för elproduktion</c:v>
                </c:pt>
              </c:strCache>
            </c:strRef>
          </c:tx>
          <c:extLst>
            <c:ext xmlns:c14="http://schemas.microsoft.com/office/drawing/2007/8/2/chart" uri="{6F2FDCE9-48DA-4B69-8628-5D25D57E5C99}">
              <c14:invertSolidFillFmt>
                <c14:spPr>
                  <a:solidFill>
                    <a:srgbClr val="000000"/>
                  </a:solidFill>
                </c14:spPr>
              </c14:invertSolidFillFmt>
            </c:ext>
          </c:extLst>
          <c:cat>
            <c:numRef>
              <c:f>'Tabell fig. 40'!$B$11:$AD$11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'Tabell fig. 40'!$B$24:$AD$24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5"/>
          <c:tx>
            <c:strRef>
              <c:f>'Tabell fig. 40'!$A$20</c:f>
              <c:strCache>
                <c:ptCount val="1"/>
                <c:pt idx="0">
                  <c:v>Övriga bränslen och statistisk differens2</c:v>
                </c:pt>
              </c:strCache>
            </c:strRef>
          </c:tx>
          <c:extLst>
            <c:ext xmlns:c14="http://schemas.microsoft.com/office/drawing/2007/8/2/chart" uri="{6F2FDCE9-48DA-4B69-8628-5D25D57E5C99}">
              <c14:invertSolidFillFmt>
                <c14:spPr>
                  <a:solidFill>
                    <a:srgbClr val="000000"/>
                  </a:solidFill>
                </c14:spPr>
              </c14:invertSolidFillFmt>
            </c:ext>
          </c:extLst>
          <c:cat>
            <c:numRef>
              <c:f>'Tabell fig. 40'!$B$11:$AD$11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'Tabell fig. 40'!$B$20:$AD$20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45679064"/>
        <c:axId val="8458393"/>
      </c:areaChart>
      <c:catAx>
        <c:axId val="45679064"/>
        <c:scaling>
          <c:orientation val="minMax"/>
        </c:scaling>
        <c:axPos val="b"/>
        <c:delete val="0"/>
        <c:numFmt formatCode="General" sourceLinked="1"/>
        <c:majorTickMark val="out"/>
        <c:minorTickMark val="none"/>
        <c:tickLblPos val="nextTo"/>
        <c:crossAx val="8458393"/>
        <c:crosses val="autoZero"/>
        <c:auto val="1"/>
        <c:lblOffset val="100"/>
        <c:noMultiLvlLbl val="0"/>
      </c:catAx>
      <c:valAx>
        <c:axId val="8458393"/>
        <c:scaling>
          <c:orientation val="minMax"/>
        </c:scaling>
        <c:axPos val="l"/>
        <c:majorGridlines/>
        <c:delete val="0"/>
        <c:numFmt formatCode="General" sourceLinked="1"/>
        <c:majorTickMark val="out"/>
        <c:minorTickMark val="none"/>
        <c:tickLblPos val="nextTo"/>
        <c:crossAx val="45679064"/>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50'!$A$10</c:f>
              <c:strCache>
                <c:ptCount val="1"/>
                <c:pt idx="0">
                  <c:v>OECD Nordamerika/North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50'!$B$10:$T$10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'Tabell fig. 50'!$A$11</c:f>
              <c:strCache>
                <c:ptCount val="1"/>
                <c:pt idx="0">
                  <c:v> Ryssland/Russia</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'Tabell fig. 50'!$A$12</c:f>
              <c:strCache>
                <c:ptCount val="1"/>
                <c:pt idx="0">
                  <c:v>OECD Övriga/Others</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50'!$B$12:$T$12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'Tabell fig. 50'!$A$13</c:f>
              <c:strCache>
                <c:ptCount val="1"/>
                <c:pt idx="0">
                  <c:v>EU/EU</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50'!$B$13:$T$13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'Tabell fig. 50'!$A$14</c:f>
              <c:strCache>
                <c:ptCount val="1"/>
                <c:pt idx="0">
                  <c:v>Afrika/Africa</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50'!$B$14:$T$14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'Tabell fig. 50'!$A$15</c:f>
              <c:strCache>
                <c:ptCount val="1"/>
                <c:pt idx="0">
                  <c:v>Asien exkl Kina/Asia, excl 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50'!$B$15:$T$15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'Tabell fig. 50'!$A$16</c:f>
              <c:strCache>
                <c:ptCount val="1"/>
                <c:pt idx="0">
                  <c:v>Kina/China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50'!$B$9:$T$9</c:f>
              <c:strCache/>
            </c:strRef>
          </c:cat>
          <c:val>
            <c:numRef>
              <c:f>'Tabell fig. 50'!$B$16:$T$16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9016674"/>
        <c:axId val="14041203"/>
      </c:areaChart>
      <c:catAx>
        <c:axId val="9016674"/>
        <c:scaling>
          <c:orientation val="minMax"/>
        </c:scaling>
        <c:axPos val="b"/>
        <c:delete val="0"/>
        <c:numFmt formatCode="General" sourceLinked="1"/>
        <c:majorTickMark val="out"/>
        <c:minorTickMark val="none"/>
        <c:tickLblPos val="nextTo"/>
        <c:crossAx val="14041203"/>
        <c:crosses val="autoZero"/>
        <c:auto val="1"/>
        <c:lblOffset val="100"/>
        <c:noMultiLvlLbl val="0"/>
      </c:catAx>
      <c:valAx>
        <c:axId val="14041203"/>
        <c:scaling>
          <c:orientation val="minMax"/>
        </c:scaling>
        <c:axPos val="l"/>
        <c:majorGridlines/>
        <c:delete val="0"/>
        <c:numFmt formatCode="General" sourceLinked="1"/>
        <c:majorTickMark val="out"/>
        <c:minorTickMark val="none"/>
        <c:tickLblPos val="nextTo"/>
        <c:crossAx val="9016674"/>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825"/>
          <c:w val="0.676"/>
          <c:h val="0.9435"/>
        </c:manualLayout>
      </c:layout>
      <c:areaChart>
        <c:grouping val="stacked"/>
        <c:varyColors val="0"/>
        <c:ser>
          <c:idx val="0"/>
          <c:order val="0"/>
          <c:tx>
            <c:strRef>
              <c:f>'Tabell fig. 10'!$A$12</c:f>
              <c:strCache>
                <c:ptCount val="1"/>
                <c:pt idx="0">
                  <c:v>Råolja och oljeprodukter</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10'!$A$14</c:f>
              <c:strCache>
                <c:ptCount val="1"/>
                <c:pt idx="0">
                  <c:v>Naturgas, stadsgas</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10'!$A$16</c:f>
              <c:strCache>
                <c:ptCount val="1"/>
                <c:pt idx="0">
                  <c:v>Kol och koks</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10'!$A$18</c:f>
              <c:strCache>
                <c:ptCount val="1"/>
                <c:pt idx="0">
                  <c:v>Biobränslen, torv m.m.</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10'!$A$20</c:f>
              <c:strCache>
                <c:ptCount val="1"/>
                <c:pt idx="0">
                  <c:v>Värmepumpar i fjärrvärmeverk</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1"/>
          <c:order val="5"/>
          <c:tx>
            <c:strRef>
              <c:f>'Tabell fig. 10'!$A$23</c:f>
              <c:strCache>
                <c:ptCount val="1"/>
                <c:pt idx="0">
                  <c:v>Vattenkraft, brutto1</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10'!$B$23:$AN$23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3"/>
          <c:order val="6"/>
          <c:tx>
            <c:strRef>
              <c:f>'Tabell fig. 10'!$A$25</c:f>
              <c:strCache>
                <c:ptCount val="1"/>
                <c:pt idx="0">
                  <c:v>Kärnkraft, brutto2</c:v>
                </c:pt>
              </c:strCache>
            </c:strRef>
          </c:tx>
          <c:extLst>
            <c:ext xmlns:c14="http://schemas.microsoft.com/office/drawing/2007/8/2/chart" uri="{6F2FDCE9-48DA-4B69-8628-5D25D57E5C99}">
              <c14:invertSolidFillFmt>
                <c14:spPr>
                  <a:solidFill>
                    <a:srgbClr val="000000"/>
                  </a:solidFill>
                </c14:spPr>
              </c14:invertSolidFillFmt>
            </c:ext>
          </c:extLst>
          <c:cat>
            <c:numRef>
              <c:f>'Tabell fig. 10'!$B$11:$AN$11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10'!$B$25:$AN$25</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5011198"/>
        <c:axId val="45100783"/>
      </c:areaChart>
      <c:catAx>
        <c:axId val="5011198"/>
        <c:scaling>
          <c:orientation val="minMax"/>
        </c:scaling>
        <c:axPos val="b"/>
        <c:delete val="0"/>
        <c:numFmt formatCode="General" sourceLinked="1"/>
        <c:majorTickMark val="out"/>
        <c:minorTickMark val="none"/>
        <c:tickLblPos val="nextTo"/>
        <c:crossAx val="45100783"/>
        <c:crosses val="autoZero"/>
        <c:auto val="1"/>
        <c:lblOffset val="100"/>
        <c:noMultiLvlLbl val="0"/>
      </c:catAx>
      <c:valAx>
        <c:axId val="45100783"/>
        <c:scaling>
          <c:orientation val="minMax"/>
        </c:scaling>
        <c:axPos val="l"/>
        <c:majorGridlines/>
        <c:delete val="0"/>
        <c:numFmt formatCode="General" sourceLinked="1"/>
        <c:majorTickMark val="out"/>
        <c:minorTickMark val="none"/>
        <c:tickLblPos val="nextTo"/>
        <c:crossAx val="5011198"/>
        <c:crossesAt val="1"/>
        <c:crossBetween val="midCat"/>
        <c:dispUnits/>
      </c:valAx>
      <c:spPr>
        <a:solidFill>
          <a:srgbClr val="C0C0C0"/>
        </a:solidFill>
        <a:ln w="12700">
          <a:solidFill>
            <a:srgbClr val="808080"/>
          </a:solidFill>
        </a:ln>
      </c:spPr>
    </c:plotArea>
    <c:legend>
      <c:legendPos val="r"/>
      <c:layout>
        <c:manualLayout>
          <c:xMode val="edge"/>
          <c:yMode val="edge"/>
          <c:x val="0.70825"/>
          <c:y val="0.2545"/>
          <c:w val="0.28475"/>
          <c:h val="0.4275"/>
        </c:manualLayout>
      </c:layout>
      <c:overlay val="0"/>
      <c:spPr>
        <a:ln w="3175">
          <a:noFill/>
        </a:ln>
      </c:spPr>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'Tabell fig. 51'!$A$11</c:f>
              <c:strCache>
                <c:ptCount val="1"/>
                <c:pt idx="0">
                  <c:v>EU genomsnitt/Avarage price EU</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51'!$B$10:$K$10</c:f>
              <c:numCache>
                <c:ptCount val="10"/>
                <c:pt idx="0">
                  <c:v>0</c:v>
                </c:pt>
                <c:pt idx="1">
                  <c:v>0</c:v>
                </c:pt>
                <c:pt idx="2">
                  <c:v>0</c:v>
                </c:pt>
                <c:pt idx="3">
                  <c:v>0</c:v>
                </c:pt>
                <c:pt idx="4">
                  <c:v>0</c:v>
                </c:pt>
                <c:pt idx="5">
                  <c:v>0</c:v>
                </c:pt>
                <c:pt idx="6">
                  <c:v>0</c:v>
                </c:pt>
                <c:pt idx="7">
                  <c:v>0</c:v>
                </c:pt>
                <c:pt idx="8">
                  <c:v>0</c:v>
                </c:pt>
                <c:pt idx="9">
                  <c:v>0</c:v>
                </c:pt>
              </c:numCache>
            </c:numRef>
          </c:cat>
          <c:val>
            <c:numRef>
              <c:f>'Tabell fig. 51'!$B$11:$K$11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'Tabell fig. 51'!$A$12</c:f>
              <c:strCache>
                <c:ptCount val="1"/>
                <c:pt idx="0">
                  <c:v>USA/USA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51'!$B$10:$K$10</c:f>
              <c:numCache>
                <c:ptCount val="10"/>
                <c:pt idx="0">
                  <c:v>0</c:v>
                </c:pt>
                <c:pt idx="1">
                  <c:v>0</c:v>
                </c:pt>
                <c:pt idx="2">
                  <c:v>0</c:v>
                </c:pt>
                <c:pt idx="3">
                  <c:v>0</c:v>
                </c:pt>
                <c:pt idx="4">
                  <c:v>0</c:v>
                </c:pt>
                <c:pt idx="5">
                  <c:v>0</c:v>
                </c:pt>
                <c:pt idx="6">
                  <c:v>0</c:v>
                </c:pt>
                <c:pt idx="7">
                  <c:v>0</c:v>
                </c:pt>
                <c:pt idx="8">
                  <c:v>0</c:v>
                </c:pt>
                <c:pt idx="9">
                  <c:v>0</c:v>
                </c:pt>
              </c:numCache>
            </c:numRef>
          </c:cat>
          <c:val>
            <c:numRef>
              <c:f>'Tabell fig. 51'!$B$12:$K$12</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'Tabell fig. 51'!$A$13</c:f>
              <c:strCache>
                <c:ptCount val="1"/>
                <c:pt idx="0">
                  <c:v>Japan/Japan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51'!$B$10:$K$10</c:f>
              <c:numCache>
                <c:ptCount val="10"/>
                <c:pt idx="0">
                  <c:v>0</c:v>
                </c:pt>
                <c:pt idx="1">
                  <c:v>0</c:v>
                </c:pt>
                <c:pt idx="2">
                  <c:v>0</c:v>
                </c:pt>
                <c:pt idx="3">
                  <c:v>0</c:v>
                </c:pt>
                <c:pt idx="4">
                  <c:v>0</c:v>
                </c:pt>
                <c:pt idx="5">
                  <c:v>0</c:v>
                </c:pt>
                <c:pt idx="6">
                  <c:v>0</c:v>
                </c:pt>
                <c:pt idx="7">
                  <c:v>0</c:v>
                </c:pt>
                <c:pt idx="8">
                  <c:v>0</c:v>
                </c:pt>
                <c:pt idx="9">
                  <c:v>0</c:v>
                </c:pt>
              </c:numCache>
            </c:numRef>
          </c:cat>
          <c:val>
            <c:numRef>
              <c:f>'Tabell fig. 51'!$B$13:$K$13</c:f>
              <c:numCache>
                <c:ptCount val="10"/>
                <c:pt idx="0">
                  <c:v>0</c:v>
                </c:pt>
                <c:pt idx="1">
                  <c:v>0</c:v>
                </c:pt>
                <c:pt idx="2">
                  <c:v>0</c:v>
                </c:pt>
                <c:pt idx="3">
                  <c:v>0</c:v>
                </c:pt>
                <c:pt idx="4">
                  <c:v>0</c:v>
                </c:pt>
                <c:pt idx="5">
                  <c:v>0</c:v>
                </c:pt>
                <c:pt idx="6">
                  <c:v>0</c:v>
                </c:pt>
                <c:pt idx="7">
                  <c:v>0</c:v>
                </c:pt>
                <c:pt idx="8">
                  <c:v>0</c:v>
                </c:pt>
                <c:pt idx="9">
                  <c:v>0</c:v>
                </c:pt>
              </c:numCache>
            </c:numRef>
          </c:val>
          <c:smooth val="0"/>
        </c:ser>
        <c:axId val="59261964"/>
        <c:axId val="63595629"/>
      </c:lineChart>
      <c:catAx>
        <c:axId val="59261964"/>
        <c:scaling>
          <c:orientation val="minMax"/>
        </c:scaling>
        <c:axPos val="b"/>
        <c:delete val="0"/>
        <c:numFmt formatCode="General" sourceLinked="1"/>
        <c:majorTickMark val="out"/>
        <c:minorTickMark val="none"/>
        <c:tickLblPos val="nextTo"/>
        <c:crossAx val="63595629"/>
        <c:crosses val="autoZero"/>
        <c:auto val="1"/>
        <c:lblOffset val="100"/>
        <c:noMultiLvlLbl val="0"/>
      </c:catAx>
      <c:valAx>
        <c:axId val="63595629"/>
        <c:scaling>
          <c:orientation val="minMax"/>
        </c:scaling>
        <c:axPos val="l"/>
        <c:title>
          <c:tx>
            <c:rich>
              <a:bodyPr vert="horz" rot="-5400000" anchor="ctr"/>
              <a:lstStyle/>
              <a:p>
                <a:pPr algn="ctr">
                  <a:defRPr/>
                </a:pPr>
                <a:r>
                  <a:rPr lang="en-US" cap="none" sz="1000" b="1" i="0" u="none" baseline="0"/>
                  <a:t>USD/ton</a:t>
                </a:r>
              </a:p>
            </c:rich>
          </c:tx>
          <c:layout/>
          <c:overlay val="0"/>
          <c:spPr>
            <a:noFill/>
            <a:ln>
              <a:noFill/>
            </a:ln>
          </c:spPr>
        </c:title>
        <c:majorGridlines/>
        <c:delete val="0"/>
        <c:numFmt formatCode="General" sourceLinked="1"/>
        <c:majorTickMark val="out"/>
        <c:minorTickMark val="none"/>
        <c:tickLblPos val="nextTo"/>
        <c:crossAx val="592619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52'!$A$11</c:f>
              <c:strCache>
                <c:ptCount val="1"/>
                <c:pt idx="0">
                  <c:v>Övriga/Others</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'Tabell fig. 52'!$A$12</c:f>
              <c:strCache>
                <c:ptCount val="1"/>
                <c:pt idx="0">
                  <c:v>Ryssland/Russia</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52'!$B$12:$T$12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'Tabell fig. 52'!$A$13</c:f>
              <c:strCache>
                <c:ptCount val="1"/>
                <c:pt idx="0">
                  <c:v>EU/EU</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52'!$B$13:$T$13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'Tabell fig. 52'!$A$14</c:f>
              <c:strCache>
                <c:ptCount val="1"/>
                <c:pt idx="0">
                  <c:v>Afrika/Africa</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52'!$B$14:$T$14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'Tabell fig. 52'!$A$15</c:f>
              <c:strCache>
                <c:ptCount val="1"/>
                <c:pt idx="0">
                  <c:v>OECD Nordamerika/North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52'!$B$15:$T$15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'Tabell fig. 52'!$A$16</c:f>
              <c:strCache>
                <c:ptCount val="1"/>
                <c:pt idx="0">
                  <c:v>Asien exkl Kina/Asia, excl 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52'!$B$16:$T$16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'Tabell fig. 52'!$A$17</c:f>
              <c:strCache>
                <c:ptCount val="1"/>
                <c:pt idx="0">
                  <c:v>Kina/China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52'!$B$10:$T$10</c:f>
              <c:strCache/>
            </c:strRef>
          </c:cat>
          <c:val>
            <c:numRef>
              <c:f>'Tabell fig. 52'!$B$17:$T$17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5489750"/>
        <c:axId val="50972295"/>
      </c:areaChart>
      <c:catAx>
        <c:axId val="35489750"/>
        <c:scaling>
          <c:orientation val="minMax"/>
        </c:scaling>
        <c:axPos val="b"/>
        <c:delete val="0"/>
        <c:numFmt formatCode="General" sourceLinked="1"/>
        <c:majorTickMark val="out"/>
        <c:minorTickMark val="none"/>
        <c:tickLblPos val="nextTo"/>
        <c:crossAx val="50972295"/>
        <c:crosses val="autoZero"/>
        <c:auto val="1"/>
        <c:lblOffset val="100"/>
        <c:noMultiLvlLbl val="0"/>
      </c:catAx>
      <c:valAx>
        <c:axId val="50972295"/>
        <c:scaling>
          <c:orientation val="minMax"/>
        </c:scaling>
        <c:axPos val="l"/>
        <c:majorGridlines/>
        <c:delete val="0"/>
        <c:numFmt formatCode="General" sourceLinked="1"/>
        <c:majorTickMark val="out"/>
        <c:minorTickMark val="none"/>
        <c:tickLblPos val="nextTo"/>
        <c:crossAx val="35489750"/>
        <c:crossesAt val="1"/>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125"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54'!$A$11</c:f>
              <c:strCache>
                <c:ptCount val="1"/>
                <c:pt idx="0">
                  <c:v>Nordamerika/North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'Tabell fig. 54'!$A$12</c:f>
              <c:strCache>
                <c:ptCount val="1"/>
                <c:pt idx="0">
                  <c:v>Ryssland/Russia</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54'!$B$12:$T$12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'Tabell fig. 54'!$A$13</c:f>
              <c:strCache>
                <c:ptCount val="1"/>
                <c:pt idx="0">
                  <c:v>EU/EU</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54'!$B$13:$T$13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'Tabell fig. 54'!$A$14</c:f>
              <c:strCache>
                <c:ptCount val="1"/>
                <c:pt idx="0">
                  <c:v>Asien exkl Kina/Asia, excl 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54'!$B$14:$T$14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'Tabell fig. 54'!$A$15</c:f>
              <c:strCache>
                <c:ptCount val="1"/>
                <c:pt idx="0">
                  <c:v>Latinamerika/Latin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54'!$B$15:$T$15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'Tabell fig. 54'!$A$16</c:f>
              <c:strCache>
                <c:ptCount val="1"/>
                <c:pt idx="0">
                  <c:v>Afrika/Africa</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54'!$B$16:$T$16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'Tabell fig. 54'!$A$17</c:f>
              <c:strCache>
                <c:ptCount val="1"/>
                <c:pt idx="0">
                  <c:v>Kina/China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54'!$B$17:$T$17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tx>
            <c:strRef>
              <c:f>'Tabell fig. 54'!$A$18</c:f>
              <c:strCache>
                <c:ptCount val="1"/>
                <c:pt idx="0">
                  <c:v>Övriga/ Others</c:v>
                </c:pt>
              </c:strCache>
            </c:strRef>
          </c:tx>
          <c:extLst>
            <c:ext xmlns:c14="http://schemas.microsoft.com/office/drawing/2007/8/2/chart" uri="{6F2FDCE9-48DA-4B69-8628-5D25D57E5C99}">
              <c14:invertSolidFillFmt>
                <c14:spPr>
                  <a:solidFill>
                    <a:srgbClr val="000000"/>
                  </a:solidFill>
                </c14:spPr>
              </c14:invertSolidFillFmt>
            </c:ext>
          </c:extLst>
          <c:cat>
            <c:strRef>
              <c:f>'Tabell fig. 54'!$B$10:$T$10</c:f>
              <c:strCache/>
            </c:strRef>
          </c:cat>
          <c:val>
            <c:numRef>
              <c:f>'Tabell fig. 54'!$B$18:$T$18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6097472"/>
        <c:axId val="35115201"/>
      </c:areaChart>
      <c:catAx>
        <c:axId val="56097472"/>
        <c:scaling>
          <c:orientation val="minMax"/>
        </c:scaling>
        <c:axPos val="b"/>
        <c:delete val="0"/>
        <c:numFmt formatCode="General" sourceLinked="1"/>
        <c:majorTickMark val="out"/>
        <c:minorTickMark val="none"/>
        <c:tickLblPos val="nextTo"/>
        <c:crossAx val="35115201"/>
        <c:crosses val="autoZero"/>
        <c:auto val="1"/>
        <c:lblOffset val="100"/>
        <c:noMultiLvlLbl val="0"/>
      </c:catAx>
      <c:valAx>
        <c:axId val="35115201"/>
        <c:scaling>
          <c:orientation val="minMax"/>
        </c:scaling>
        <c:axPos val="l"/>
        <c:title>
          <c:tx>
            <c:rich>
              <a:bodyPr vert="horz" rot="-5400000" anchor="ctr"/>
              <a:lstStyle/>
              <a:p>
                <a:pPr algn="ctr">
                  <a:defRPr/>
                </a:pPr>
                <a:r>
                  <a:rPr lang="en-US" cap="none" sz="1025" b="1" i="0" u="none" baseline="0"/>
                  <a:t>TWh</a:t>
                </a:r>
              </a:p>
            </c:rich>
          </c:tx>
          <c:layout/>
          <c:overlay val="0"/>
          <c:spPr>
            <a:noFill/>
            <a:ln>
              <a:noFill/>
            </a:ln>
          </c:spPr>
        </c:title>
        <c:majorGridlines/>
        <c:delete val="0"/>
        <c:numFmt formatCode="General" sourceLinked="1"/>
        <c:majorTickMark val="out"/>
        <c:minorTickMark val="none"/>
        <c:tickLblPos val="nextTo"/>
        <c:crossAx val="56097472"/>
        <c:crossesAt val="1"/>
        <c:crossBetween val="midCat"/>
        <c:dispUnits/>
      </c:valAx>
      <c:spPr>
        <a:no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25"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55'!$A$9</c:f>
              <c:strCache>
                <c:ptCount val="1"/>
                <c:pt idx="0">
                  <c:v>Nordamerika/North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55'!$B$9:$S$9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'Tabell fig. 55'!$A$10</c:f>
              <c:strCache>
                <c:ptCount val="1"/>
                <c:pt idx="0">
                  <c:v>EU/EU</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55'!$B$10:$S$10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'Tabell fig. 55'!$A$11</c:f>
              <c:strCache>
                <c:ptCount val="1"/>
                <c:pt idx="0">
                  <c:v>Ryssland/Russia</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'Tabell fig. 55'!$A$12</c:f>
              <c:strCache>
                <c:ptCount val="1"/>
                <c:pt idx="0">
                  <c:v>Kina/China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55'!$B$12:$S$12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tx>
            <c:strRef>
              <c:f>'Tabell fig. 55'!$A$13</c:f>
              <c:strCache>
                <c:ptCount val="1"/>
                <c:pt idx="0">
                  <c:v>Asien exkl Kina/Asia, excl 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55'!$B$13:$S$13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tx>
            <c:strRef>
              <c:f>'Tabell fig. 55'!$A$14</c:f>
              <c:strCache>
                <c:ptCount val="1"/>
                <c:pt idx="0">
                  <c:v>Afrika/Africa</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55'!$B$14:$S$14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tx>
            <c:strRef>
              <c:f>'Tabell fig. 55'!$A$15</c:f>
              <c:strCache>
                <c:ptCount val="1"/>
                <c:pt idx="0">
                  <c:v>Latinamerika/Latin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55'!$B$15:$S$15</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tx>
            <c:strRef>
              <c:f>'Tabell fig. 55'!$A$16</c:f>
              <c:strCache>
                <c:ptCount val="1"/>
                <c:pt idx="0">
                  <c:v>Övriga/ Others</c:v>
                </c:pt>
              </c:strCache>
            </c:strRef>
          </c:tx>
          <c:extLst>
            <c:ext xmlns:c14="http://schemas.microsoft.com/office/drawing/2007/8/2/chart" uri="{6F2FDCE9-48DA-4B69-8628-5D25D57E5C99}">
              <c14:invertSolidFillFmt>
                <c14:spPr>
                  <a:solidFill>
                    <a:srgbClr val="000000"/>
                  </a:solidFill>
                </c14:spPr>
              </c14:invertSolidFillFmt>
            </c:ext>
          </c:extLst>
          <c:cat>
            <c:strRef>
              <c:f>'Tabell fig. 55'!$B$8:$S$8</c:f>
              <c:strCache/>
            </c:strRef>
          </c:cat>
          <c:val>
            <c:numRef>
              <c:f>'Tabell fig. 55'!$B$16:$S$16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7601354"/>
        <c:axId val="25759003"/>
      </c:areaChart>
      <c:catAx>
        <c:axId val="47601354"/>
        <c:scaling>
          <c:orientation val="minMax"/>
        </c:scaling>
        <c:axPos val="b"/>
        <c:delete val="0"/>
        <c:numFmt formatCode="General" sourceLinked="1"/>
        <c:majorTickMark val="out"/>
        <c:minorTickMark val="none"/>
        <c:tickLblPos val="nextTo"/>
        <c:crossAx val="25759003"/>
        <c:crosses val="autoZero"/>
        <c:auto val="1"/>
        <c:lblOffset val="100"/>
        <c:noMultiLvlLbl val="0"/>
      </c:catAx>
      <c:valAx>
        <c:axId val="25759003"/>
        <c:scaling>
          <c:orientation val="minMax"/>
        </c:scaling>
        <c:axPos val="l"/>
        <c:title>
          <c:tx>
            <c:rich>
              <a:bodyPr vert="horz" rot="-5400000" anchor="ctr"/>
              <a:lstStyle/>
              <a:p>
                <a:pPr algn="ctr">
                  <a:defRPr/>
                </a:pPr>
                <a:r>
                  <a:rPr lang="en-US" cap="none" sz="1000" b="1" i="0" u="none" baseline="0"/>
                  <a:t>TWh</a:t>
                </a:r>
              </a:p>
            </c:rich>
          </c:tx>
          <c:layout/>
          <c:overlay val="0"/>
          <c:spPr>
            <a:noFill/>
            <a:ln>
              <a:noFill/>
            </a:ln>
          </c:spPr>
        </c:title>
        <c:majorGridlines/>
        <c:delete val="0"/>
        <c:numFmt formatCode="General" sourceLinked="1"/>
        <c:majorTickMark val="out"/>
        <c:minorTickMark val="none"/>
        <c:tickLblPos val="nextTo"/>
        <c:crossAx val="47601354"/>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35"/>
          <c:w val="0.6705"/>
          <c:h val="0.91275"/>
        </c:manualLayout>
      </c:layout>
      <c:areaChart>
        <c:grouping val="stacked"/>
        <c:varyColors val="0"/>
        <c:ser>
          <c:idx val="0"/>
          <c:order val="0"/>
          <c:tx>
            <c:strRef>
              <c:f>'Tabell fig. 56'!$A$9</c:f>
              <c:strCache>
                <c:ptCount val="1"/>
                <c:pt idx="0">
                  <c:v>Industri/Industry</c:v>
                </c:pt>
              </c:strCache>
            </c:strRef>
          </c:tx>
          <c:extLst>
            <c:ext xmlns:c14="http://schemas.microsoft.com/office/drawing/2007/8/2/chart" uri="{6F2FDCE9-48DA-4B69-8628-5D25D57E5C99}">
              <c14:invertSolidFillFmt>
                <c14:spPr>
                  <a:solidFill>
                    <a:srgbClr val="000000"/>
                  </a:solidFill>
                </c14:spPr>
              </c14:invertSolidFillFmt>
            </c:ext>
          </c:extLst>
          <c:cat>
            <c:strRef>
              <c:f>'Tabell fig. 56'!$B$8:$S$8</c:f>
              <c:strCache/>
            </c:strRef>
          </c:cat>
          <c:val>
            <c:numRef>
              <c:f>'Tabell fig. 56'!$B$9:$S$9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'Tabell fig. 56'!$A$10</c:f>
              <c:strCache>
                <c:ptCount val="1"/>
                <c:pt idx="0">
                  <c:v>Transporter/Transport </c:v>
                </c:pt>
              </c:strCache>
            </c:strRef>
          </c:tx>
          <c:extLst>
            <c:ext xmlns:c14="http://schemas.microsoft.com/office/drawing/2007/8/2/chart" uri="{6F2FDCE9-48DA-4B69-8628-5D25D57E5C99}">
              <c14:invertSolidFillFmt>
                <c14:spPr>
                  <a:solidFill>
                    <a:srgbClr val="000000"/>
                  </a:solidFill>
                </c14:spPr>
              </c14:invertSolidFillFmt>
            </c:ext>
          </c:extLst>
          <c:cat>
            <c:strRef>
              <c:f>'Tabell fig. 56'!$B$8:$S$8</c:f>
              <c:strCache/>
            </c:strRef>
          </c:cat>
          <c:val>
            <c:numRef>
              <c:f>'Tabell fig. 56'!$B$10:$S$10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'Tabell fig. 56'!$A$11</c:f>
              <c:strCache>
                <c:ptCount val="1"/>
                <c:pt idx="0">
                  <c:v>Hushåll och Service/Residential and service</c:v>
                </c:pt>
              </c:strCache>
            </c:strRef>
          </c:tx>
          <c:extLst>
            <c:ext xmlns:c14="http://schemas.microsoft.com/office/drawing/2007/8/2/chart" uri="{6F2FDCE9-48DA-4B69-8628-5D25D57E5C99}">
              <c14:invertSolidFillFmt>
                <c14:spPr>
                  <a:solidFill>
                    <a:srgbClr val="000000"/>
                  </a:solidFill>
                </c14:spPr>
              </c14:invertSolidFillFmt>
            </c:ext>
          </c:extLst>
          <c:cat>
            <c:strRef>
              <c:f>'Tabell fig. 56'!$B$8:$S$8</c:f>
              <c:strCache/>
            </c:strRef>
          </c:cat>
          <c:val>
            <c:numRef>
              <c:f>'Tabell fig. 56'!$B$11:$S$11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'Tabell fig. 56'!$A$12</c:f>
              <c:strCache>
                <c:ptCount val="1"/>
                <c:pt idx="0">
                  <c:v>Övrigt/Others</c:v>
                </c:pt>
              </c:strCache>
            </c:strRef>
          </c:tx>
          <c:extLst>
            <c:ext xmlns:c14="http://schemas.microsoft.com/office/drawing/2007/8/2/chart" uri="{6F2FDCE9-48DA-4B69-8628-5D25D57E5C99}">
              <c14:invertSolidFillFmt>
                <c14:spPr>
                  <a:solidFill>
                    <a:srgbClr val="000000"/>
                  </a:solidFill>
                </c14:spPr>
              </c14:invertSolidFillFmt>
            </c:ext>
          </c:extLst>
          <c:cat>
            <c:strRef>
              <c:f>'Tabell fig. 56'!$B$8:$S$8</c:f>
              <c:strCache/>
            </c:strRef>
          </c:cat>
          <c:val>
            <c:numRef>
              <c:f>'Tabell fig. 56'!$B$12:$S$12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0504436"/>
        <c:axId val="6104469"/>
      </c:areaChart>
      <c:catAx>
        <c:axId val="30504436"/>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104469"/>
        <c:crosses val="autoZero"/>
        <c:auto val="1"/>
        <c:lblOffset val="100"/>
        <c:noMultiLvlLbl val="0"/>
      </c:catAx>
      <c:valAx>
        <c:axId val="6104469"/>
        <c:scaling>
          <c:orientation val="minMax"/>
        </c:scaling>
        <c:axPos val="l"/>
        <c:title>
          <c:tx>
            <c:rich>
              <a:bodyPr vert="horz" rot="-5400000" anchor="ctr"/>
              <a:lstStyle/>
              <a:p>
                <a:pPr algn="ctr">
                  <a:defRPr/>
                </a:pPr>
                <a:r>
                  <a:rPr lang="en-US" cap="none" sz="825" b="1" i="0" u="none" baseline="0"/>
                  <a:t>TWh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0504436"/>
        <c:crossesAt val="1"/>
        <c:crossBetween val="midCat"/>
        <c:dispUnits/>
      </c:valAx>
      <c:spPr>
        <a:noFill/>
        <a:ln w="12700">
          <a:solidFill>
            <a:srgbClr val="808080"/>
          </a:solidFill>
        </a:ln>
      </c:spPr>
    </c:plotArea>
    <c:legend>
      <c:legendPos val="r"/>
      <c:layout>
        <c:manualLayout>
          <c:xMode val="edge"/>
          <c:yMode val="edge"/>
          <c:x val="0.708"/>
          <c:y val="0.158"/>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58'!$A$9</c:f>
              <c:strCache>
                <c:ptCount val="1"/>
                <c:pt idx="0">
                  <c:v>Kol och koks/Coal and coke</c:v>
                </c:pt>
              </c:strCache>
            </c:strRef>
          </c:tx>
          <c:extLst>
            <c:ext xmlns:c14="http://schemas.microsoft.com/office/drawing/2007/8/2/chart" uri="{6F2FDCE9-48DA-4B69-8628-5D25D57E5C99}">
              <c14:invertSolidFillFmt>
                <c14:spPr>
                  <a:solidFill>
                    <a:srgbClr val="000000"/>
                  </a:solidFill>
                </c14:spPr>
              </c14:invertSolidFillFmt>
            </c:ext>
          </c:extLst>
          <c:cat>
            <c:strRef>
              <c:f>'Tabell fig. 58'!$B$8:$S$8</c:f>
              <c:strCache/>
            </c:strRef>
          </c:cat>
          <c:val>
            <c:numRef>
              <c:f>'Tabell fig. 58'!$B$9:$S$9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'Tabell fig. 58'!$A$10</c:f>
              <c:strCache>
                <c:ptCount val="1"/>
                <c:pt idx="0">
                  <c:v>Olja/Oil</c:v>
                </c:pt>
              </c:strCache>
            </c:strRef>
          </c:tx>
          <c:extLst>
            <c:ext xmlns:c14="http://schemas.microsoft.com/office/drawing/2007/8/2/chart" uri="{6F2FDCE9-48DA-4B69-8628-5D25D57E5C99}">
              <c14:invertSolidFillFmt>
                <c14:spPr>
                  <a:solidFill>
                    <a:srgbClr val="000000"/>
                  </a:solidFill>
                </c14:spPr>
              </c14:invertSolidFillFmt>
            </c:ext>
          </c:extLst>
          <c:cat>
            <c:strRef>
              <c:f>'Tabell fig. 58'!$B$8:$S$8</c:f>
              <c:strCache/>
            </c:strRef>
          </c:cat>
          <c:val>
            <c:numRef>
              <c:f>'Tabell fig. 58'!$B$10:$S$10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'Tabell fig. 58'!$A$11</c:f>
              <c:strCache>
                <c:ptCount val="1"/>
                <c:pt idx="0">
                  <c:v>Naturgas/Naturalgas</c:v>
                </c:pt>
              </c:strCache>
            </c:strRef>
          </c:tx>
          <c:extLst>
            <c:ext xmlns:c14="http://schemas.microsoft.com/office/drawing/2007/8/2/chart" uri="{6F2FDCE9-48DA-4B69-8628-5D25D57E5C99}">
              <c14:invertSolidFillFmt>
                <c14:spPr>
                  <a:solidFill>
                    <a:srgbClr val="000000"/>
                  </a:solidFill>
                </c14:spPr>
              </c14:invertSolidFillFmt>
            </c:ext>
          </c:extLst>
          <c:cat>
            <c:strRef>
              <c:f>'Tabell fig. 58'!$B$8:$S$8</c:f>
              <c:strCache/>
            </c:strRef>
          </c:cat>
          <c:val>
            <c:numRef>
              <c:f>'Tabell fig. 58'!$B$11:$S$11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'Tabell fig. 58'!$A$12</c:f>
              <c:strCache>
                <c:ptCount val="1"/>
                <c:pt idx="0">
                  <c:v>Kärnkraft/Nuclear power</c:v>
                </c:pt>
              </c:strCache>
            </c:strRef>
          </c:tx>
          <c:extLst>
            <c:ext xmlns:c14="http://schemas.microsoft.com/office/drawing/2007/8/2/chart" uri="{6F2FDCE9-48DA-4B69-8628-5D25D57E5C99}">
              <c14:invertSolidFillFmt>
                <c14:spPr>
                  <a:solidFill>
                    <a:srgbClr val="000000"/>
                  </a:solidFill>
                </c14:spPr>
              </c14:invertSolidFillFmt>
            </c:ext>
          </c:extLst>
          <c:cat>
            <c:strRef>
              <c:f>'Tabell fig. 58'!$B$8:$S$8</c:f>
              <c:strCache/>
            </c:strRef>
          </c:cat>
          <c:val>
            <c:numRef>
              <c:f>'Tabell fig. 58'!$B$12:$S$12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tx>
            <c:strRef>
              <c:f>'Tabell fig. 58'!$A$13</c:f>
              <c:strCache>
                <c:ptCount val="1"/>
                <c:pt idx="0">
                  <c:v>Vattenkraft/Hydro power</c:v>
                </c:pt>
              </c:strCache>
            </c:strRef>
          </c:tx>
          <c:extLst>
            <c:ext xmlns:c14="http://schemas.microsoft.com/office/drawing/2007/8/2/chart" uri="{6F2FDCE9-48DA-4B69-8628-5D25D57E5C99}">
              <c14:invertSolidFillFmt>
                <c14:spPr>
                  <a:solidFill>
                    <a:srgbClr val="000000"/>
                  </a:solidFill>
                </c14:spPr>
              </c14:invertSolidFillFmt>
            </c:ext>
          </c:extLst>
          <c:cat>
            <c:strRef>
              <c:f>'Tabell fig. 58'!$B$8:$S$8</c:f>
              <c:strCache/>
            </c:strRef>
          </c:cat>
          <c:val>
            <c:numRef>
              <c:f>'Tabell fig. 58'!$B$13:$S$13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tx>
            <c:strRef>
              <c:f>'Tabell fig. 58'!$A$14</c:f>
              <c:strCache>
                <c:ptCount val="1"/>
                <c:pt idx="0">
                  <c:v>Övrigt/Other</c:v>
                </c:pt>
              </c:strCache>
            </c:strRef>
          </c:tx>
          <c:extLst>
            <c:ext xmlns:c14="http://schemas.microsoft.com/office/drawing/2007/8/2/chart" uri="{6F2FDCE9-48DA-4B69-8628-5D25D57E5C99}">
              <c14:invertSolidFillFmt>
                <c14:spPr>
                  <a:solidFill>
                    <a:srgbClr val="000000"/>
                  </a:solidFill>
                </c14:spPr>
              </c14:invertSolidFillFmt>
            </c:ext>
          </c:extLst>
          <c:cat>
            <c:strRef>
              <c:f>'Tabell fig. 58'!$B$8:$S$8</c:f>
              <c:strCache/>
            </c:strRef>
          </c:cat>
          <c:val>
            <c:numRef>
              <c:f>'Tabell fig. 58'!$B$14:$S$14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4940222"/>
        <c:axId val="24699951"/>
      </c:areaChart>
      <c:catAx>
        <c:axId val="54940222"/>
        <c:scaling>
          <c:orientation val="minMax"/>
        </c:scaling>
        <c:axPos val="b"/>
        <c:title>
          <c:tx>
            <c:rich>
              <a:bodyPr vert="horz" rot="0" anchor="ctr"/>
              <a:lstStyle/>
              <a:p>
                <a:pPr algn="ctr">
                  <a:defRPr/>
                </a:pPr>
                <a:r>
                  <a:rPr lang="en-US" cap="none" sz="875" b="1" i="0" u="none" baseline="0"/>
                  <a:t>TWh</a:t>
                </a:r>
              </a:p>
            </c:rich>
          </c:tx>
          <c:layout/>
          <c:overlay val="0"/>
          <c:spPr>
            <a:noFill/>
            <a:ln>
              <a:noFill/>
            </a:ln>
          </c:spPr>
        </c:title>
        <c:delete val="0"/>
        <c:numFmt formatCode="General" sourceLinked="1"/>
        <c:majorTickMark val="out"/>
        <c:minorTickMark val="none"/>
        <c:tickLblPos val="nextTo"/>
        <c:crossAx val="24699951"/>
        <c:crosses val="autoZero"/>
        <c:auto val="1"/>
        <c:lblOffset val="100"/>
        <c:noMultiLvlLbl val="0"/>
      </c:catAx>
      <c:valAx>
        <c:axId val="24699951"/>
        <c:scaling>
          <c:orientation val="minMax"/>
        </c:scaling>
        <c:axPos val="l"/>
        <c:majorGridlines/>
        <c:delete val="0"/>
        <c:numFmt formatCode="General" sourceLinked="1"/>
        <c:majorTickMark val="out"/>
        <c:minorTickMark val="none"/>
        <c:tickLblPos val="nextTo"/>
        <c:crossAx val="54940222"/>
        <c:crossesAt val="1"/>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59'!$A$11</c:f>
              <c:strCache>
                <c:ptCount val="1"/>
                <c:pt idx="0">
                  <c:v>Nordamerika/North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'Tabell fig. 59'!$A$12</c:f>
              <c:strCache>
                <c:ptCount val="1"/>
                <c:pt idx="0">
                  <c:v>EU/EU</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59'!$B$12:$S$12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'Tabell fig. 59'!$A$13</c:f>
              <c:strCache>
                <c:ptCount val="1"/>
                <c:pt idx="0">
                  <c:v>Ryssland/Russia</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59'!$B$13:$S$13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'Tabell fig. 59'!$A$14</c:f>
              <c:strCache>
                <c:ptCount val="1"/>
                <c:pt idx="0">
                  <c:v>Kina/China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59'!$B$14:$S$14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tx>
            <c:strRef>
              <c:f>'Tabell fig. 59'!$A$15</c:f>
              <c:strCache>
                <c:ptCount val="1"/>
                <c:pt idx="0">
                  <c:v>Asien exkl Kina/Asia, excl China</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59'!$B$15:$S$15</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tx>
            <c:strRef>
              <c:f>'Tabell fig. 59'!$A$16</c:f>
              <c:strCache>
                <c:ptCount val="1"/>
                <c:pt idx="0">
                  <c:v>Latinamerika/Latin America</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59'!$B$16:$S$16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tx>
            <c:strRef>
              <c:f>'Tabell fig. 59'!$A$17</c:f>
              <c:strCache>
                <c:ptCount val="1"/>
                <c:pt idx="0">
                  <c:v>Afrika/Africa</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59'!$B$17:$S$17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tx>
            <c:strRef>
              <c:f>'Tabell fig. 59'!$A$18</c:f>
              <c:strCache>
                <c:ptCount val="1"/>
                <c:pt idx="0">
                  <c:v>Övriga/ Others</c:v>
                </c:pt>
              </c:strCache>
            </c:strRef>
          </c:tx>
          <c:extLst>
            <c:ext xmlns:c14="http://schemas.microsoft.com/office/drawing/2007/8/2/chart" uri="{6F2FDCE9-48DA-4B69-8628-5D25D57E5C99}">
              <c14:invertSolidFillFmt>
                <c14:spPr>
                  <a:solidFill>
                    <a:srgbClr val="000000"/>
                  </a:solidFill>
                </c14:spPr>
              </c14:invertSolidFillFmt>
            </c:ext>
          </c:extLst>
          <c:cat>
            <c:strRef>
              <c:f>'Tabell fig. 59'!$B$10:$S$10</c:f>
              <c:strCache/>
            </c:strRef>
          </c:cat>
          <c:val>
            <c:numRef>
              <c:f>'Tabell fig. 59'!$B$18:$S$18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0972968"/>
        <c:axId val="54538985"/>
      </c:areaChart>
      <c:catAx>
        <c:axId val="20972968"/>
        <c:scaling>
          <c:orientation val="minMax"/>
        </c:scaling>
        <c:axPos val="b"/>
        <c:delete val="0"/>
        <c:numFmt formatCode="General" sourceLinked="1"/>
        <c:majorTickMark val="out"/>
        <c:minorTickMark val="none"/>
        <c:tickLblPos val="nextTo"/>
        <c:crossAx val="54538985"/>
        <c:crosses val="autoZero"/>
        <c:auto val="1"/>
        <c:lblOffset val="100"/>
        <c:noMultiLvlLbl val="0"/>
      </c:catAx>
      <c:valAx>
        <c:axId val="54538985"/>
        <c:scaling>
          <c:orientation val="minMax"/>
        </c:scaling>
        <c:axPos val="l"/>
        <c:title>
          <c:tx>
            <c:rich>
              <a:bodyPr vert="horz" rot="-5400000" anchor="ctr"/>
              <a:lstStyle/>
              <a:p>
                <a:pPr algn="ctr">
                  <a:defRPr/>
                </a:pPr>
                <a:r>
                  <a:rPr lang="en-US" cap="none" sz="975" b="1" i="0" u="none" baseline="0"/>
                  <a:t>TWh</a:t>
                </a:r>
              </a:p>
            </c:rich>
          </c:tx>
          <c:layout/>
          <c:overlay val="0"/>
          <c:spPr>
            <a:noFill/>
            <a:ln>
              <a:noFill/>
            </a:ln>
          </c:spPr>
        </c:title>
        <c:majorGridlines/>
        <c:delete val="0"/>
        <c:numFmt formatCode="General" sourceLinked="1"/>
        <c:majorTickMark val="out"/>
        <c:minorTickMark val="none"/>
        <c:tickLblPos val="nextTo"/>
        <c:crossAx val="20972968"/>
        <c:crossesAt val="1"/>
        <c:crossBetween val="midCat"/>
        <c:dispUnits/>
      </c:valAx>
      <c:spPr>
        <a:no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75"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2"/>
          <c:order val="0"/>
          <c:tx>
            <c:strRef>
              <c:f>'Tabell fig. 61'!$A$14</c:f>
              <c:strCache>
                <c:ptCount val="1"/>
                <c:pt idx="0">
                  <c:v>   Förbränning i industrin1</c:v>
                </c:pt>
              </c:strCache>
            </c:strRef>
          </c:tx>
          <c:extLst>
            <c:ext xmlns:c14="http://schemas.microsoft.com/office/drawing/2007/8/2/chart" uri="{6F2FDCE9-48DA-4B69-8628-5D25D57E5C99}">
              <c14:invertSolidFillFmt>
                <c14:spPr>
                  <a:solidFill>
                    <a:srgbClr val="000000"/>
                  </a:solidFill>
                </c14:spPr>
              </c14:invertSolidFillFmt>
            </c:ext>
          </c:extLst>
          <c:cat>
            <c:numRef>
              <c:f>'Tabell fig. 61'!$B$11:$S$11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61'!$B$14:$S$14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1"/>
          <c:tx>
            <c:strRef>
              <c:f>'Tabell fig. 61'!$A$16</c:f>
              <c:strCache>
                <c:ptCount val="1"/>
                <c:pt idx="0">
                  <c:v>   Transporter</c:v>
                </c:pt>
              </c:strCache>
            </c:strRef>
          </c:tx>
          <c:extLst>
            <c:ext xmlns:c14="http://schemas.microsoft.com/office/drawing/2007/8/2/chart" uri="{6F2FDCE9-48DA-4B69-8628-5D25D57E5C99}">
              <c14:invertSolidFillFmt>
                <c14:spPr>
                  <a:solidFill>
                    <a:srgbClr val="000000"/>
                  </a:solidFill>
                </c14:spPr>
              </c14:invertSolidFillFmt>
            </c:ext>
          </c:extLst>
          <c:cat>
            <c:numRef>
              <c:f>'Tabell fig. 61'!$B$11:$S$11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61'!$B$16:$S$16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2"/>
          <c:tx>
            <c:strRef>
              <c:f>'Tabell fig. 61'!$A$18</c:f>
              <c:strCache>
                <c:ptCount val="1"/>
                <c:pt idx="0">
                  <c:v>   Bostäder och sevice m.m. 3</c:v>
                </c:pt>
              </c:strCache>
            </c:strRef>
          </c:tx>
          <c:extLst>
            <c:ext xmlns:c14="http://schemas.microsoft.com/office/drawing/2007/8/2/chart" uri="{6F2FDCE9-48DA-4B69-8628-5D25D57E5C99}">
              <c14:invertSolidFillFmt>
                <c14:spPr>
                  <a:solidFill>
                    <a:srgbClr val="000000"/>
                  </a:solidFill>
                </c14:spPr>
              </c14:invertSolidFillFmt>
            </c:ext>
          </c:extLst>
          <c:cat>
            <c:numRef>
              <c:f>'Tabell fig. 61'!$B$11:$S$11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61'!$B$18:$S$18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8"/>
          <c:order val="3"/>
          <c:tx>
            <c:strRef>
              <c:f>'Tabell fig. 61'!$A$20</c:f>
              <c:strCache>
                <c:ptCount val="1"/>
                <c:pt idx="0">
                  <c:v>   Förbränning i el- gas- och värmeverk m.m.2</c:v>
                </c:pt>
              </c:strCache>
            </c:strRef>
          </c:tx>
          <c:extLst>
            <c:ext xmlns:c14="http://schemas.microsoft.com/office/drawing/2007/8/2/chart" uri="{6F2FDCE9-48DA-4B69-8628-5D25D57E5C99}">
              <c14:invertSolidFillFmt>
                <c14:spPr>
                  <a:solidFill>
                    <a:srgbClr val="000000"/>
                  </a:solidFill>
                </c14:spPr>
              </c14:invertSolidFillFmt>
            </c:ext>
          </c:extLst>
          <c:cat>
            <c:numRef>
              <c:f>'Tabell fig. 61'!$B$11:$S$11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61'!$B$20:$S$20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0"/>
          <c:order val="4"/>
          <c:tx>
            <c:strRef>
              <c:f>'Tabell fig. 61'!$A$22</c:f>
              <c:strCache>
                <c:ptCount val="1"/>
                <c:pt idx="0">
                  <c:v>   Diffusa utsläpp m.m.</c:v>
                </c:pt>
              </c:strCache>
            </c:strRef>
          </c:tx>
          <c:extLst>
            <c:ext xmlns:c14="http://schemas.microsoft.com/office/drawing/2007/8/2/chart" uri="{6F2FDCE9-48DA-4B69-8628-5D25D57E5C99}">
              <c14:invertSolidFillFmt>
                <c14:spPr>
                  <a:solidFill>
                    <a:srgbClr val="000000"/>
                  </a:solidFill>
                </c14:spPr>
              </c14:invertSolidFillFmt>
            </c:ext>
          </c:extLst>
          <c:cat>
            <c:numRef>
              <c:f>'Tabell fig. 61'!$B$11:$S$11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61'!$B$22:$S$22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2"/>
          <c:order val="5"/>
          <c:tx>
            <c:strRef>
              <c:f>'Tabell fig. 61'!$A$24</c:f>
              <c:strCache>
                <c:ptCount val="1"/>
                <c:pt idx="0">
                  <c:v>Industriprocesser </c:v>
                </c:pt>
              </c:strCache>
            </c:strRef>
          </c:tx>
          <c:extLst>
            <c:ext xmlns:c14="http://schemas.microsoft.com/office/drawing/2007/8/2/chart" uri="{6F2FDCE9-48DA-4B69-8628-5D25D57E5C99}">
              <c14:invertSolidFillFmt>
                <c14:spPr>
                  <a:solidFill>
                    <a:srgbClr val="000000"/>
                  </a:solidFill>
                </c14:spPr>
              </c14:invertSolidFillFmt>
            </c:ext>
          </c:extLst>
          <c:cat>
            <c:numRef>
              <c:f>'Tabell fig. 61'!$B$11:$S$11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61'!$B$24:$S$24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1088818"/>
        <c:axId val="55581635"/>
      </c:areaChart>
      <c:catAx>
        <c:axId val="21088818"/>
        <c:scaling>
          <c:orientation val="minMax"/>
        </c:scaling>
        <c:axPos val="b"/>
        <c:delete val="0"/>
        <c:numFmt formatCode="General" sourceLinked="1"/>
        <c:majorTickMark val="out"/>
        <c:minorTickMark val="none"/>
        <c:tickLblPos val="nextTo"/>
        <c:crossAx val="55581635"/>
        <c:crosses val="autoZero"/>
        <c:auto val="1"/>
        <c:lblOffset val="100"/>
        <c:noMultiLvlLbl val="0"/>
      </c:catAx>
      <c:valAx>
        <c:axId val="55581635"/>
        <c:scaling>
          <c:orientation val="minMax"/>
        </c:scaling>
        <c:axPos val="l"/>
        <c:majorGridlines/>
        <c:delete val="0"/>
        <c:numFmt formatCode="General" sourceLinked="1"/>
        <c:majorTickMark val="out"/>
        <c:minorTickMark val="none"/>
        <c:tickLblPos val="nextTo"/>
        <c:crossAx val="2108881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9"/>
          <c:w val="0.63275"/>
          <c:h val="0.92225"/>
        </c:manualLayout>
      </c:layout>
      <c:areaChart>
        <c:grouping val="stacked"/>
        <c:varyColors val="0"/>
        <c:ser>
          <c:idx val="2"/>
          <c:order val="0"/>
          <c:tx>
            <c:strRef>
              <c:f>'Tabell fig. 62'!$A$14</c:f>
              <c:strCache>
                <c:ptCount val="1"/>
                <c:pt idx="0">
                  <c:v>   Förbränning i industrin1</c:v>
                </c:pt>
              </c:strCache>
            </c:strRef>
          </c:tx>
          <c:extLst>
            <c:ext xmlns:c14="http://schemas.microsoft.com/office/drawing/2007/8/2/chart" uri="{6F2FDCE9-48DA-4B69-8628-5D25D57E5C99}">
              <c14:invertSolidFillFmt>
                <c14:spPr>
                  <a:solidFill>
                    <a:srgbClr val="000000"/>
                  </a:solidFill>
                </c14:spPr>
              </c14:invertSolidFillFmt>
            </c:ext>
          </c:extLst>
          <c:cat>
            <c:numRef>
              <c:f>'Tabell fig. 62'!$B$11:$S$11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62'!$B$14:$S$14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1"/>
          <c:tx>
            <c:strRef>
              <c:f>'Tabell fig. 62'!$A$16</c:f>
              <c:strCache>
                <c:ptCount val="1"/>
                <c:pt idx="0">
                  <c:v>   Transporter</c:v>
                </c:pt>
              </c:strCache>
            </c:strRef>
          </c:tx>
          <c:extLst>
            <c:ext xmlns:c14="http://schemas.microsoft.com/office/drawing/2007/8/2/chart" uri="{6F2FDCE9-48DA-4B69-8628-5D25D57E5C99}">
              <c14:invertSolidFillFmt>
                <c14:spPr>
                  <a:solidFill>
                    <a:srgbClr val="000000"/>
                  </a:solidFill>
                </c14:spPr>
              </c14:invertSolidFillFmt>
            </c:ext>
          </c:extLst>
          <c:cat>
            <c:numRef>
              <c:f>'Tabell fig. 62'!$B$11:$S$11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62'!$B$16:$S$16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2"/>
          <c:tx>
            <c:strRef>
              <c:f>'Tabell fig. 62'!$A$18</c:f>
              <c:strCache>
                <c:ptCount val="1"/>
                <c:pt idx="0">
                  <c:v>   Bostäder och service m.m. 3</c:v>
                </c:pt>
              </c:strCache>
            </c:strRef>
          </c:tx>
          <c:extLst>
            <c:ext xmlns:c14="http://schemas.microsoft.com/office/drawing/2007/8/2/chart" uri="{6F2FDCE9-48DA-4B69-8628-5D25D57E5C99}">
              <c14:invertSolidFillFmt>
                <c14:spPr>
                  <a:solidFill>
                    <a:srgbClr val="000000"/>
                  </a:solidFill>
                </c14:spPr>
              </c14:invertSolidFillFmt>
            </c:ext>
          </c:extLst>
          <c:cat>
            <c:numRef>
              <c:f>'Tabell fig. 62'!$B$11:$S$11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62'!$B$18:$S$18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8"/>
          <c:order val="3"/>
          <c:tx>
            <c:strRef>
              <c:f>'Tabell fig. 62'!$A$20</c:f>
              <c:strCache>
                <c:ptCount val="1"/>
                <c:pt idx="0">
                  <c:v>   Förbränning i el- gas- och värmeverk m.m. 2</c:v>
                </c:pt>
              </c:strCache>
            </c:strRef>
          </c:tx>
          <c:extLst>
            <c:ext xmlns:c14="http://schemas.microsoft.com/office/drawing/2007/8/2/chart" uri="{6F2FDCE9-48DA-4B69-8628-5D25D57E5C99}">
              <c14:invertSolidFillFmt>
                <c14:spPr>
                  <a:solidFill>
                    <a:srgbClr val="000000"/>
                  </a:solidFill>
                </c14:spPr>
              </c14:invertSolidFillFmt>
            </c:ext>
          </c:extLst>
          <c:cat>
            <c:numRef>
              <c:f>'Tabell fig. 62'!$B$11:$S$11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'Tabell fig. 62'!$B$20:$S$20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4"/>
          <c:tx>
            <c:strRef>
              <c:f>'Tabell fig. 62'!$A$22</c:f>
              <c:strCache>
                <c:ptCount val="1"/>
                <c:pt idx="0">
                  <c:v>   Diffusa utsläpp</c:v>
                </c:pt>
              </c:strCache>
            </c:strRef>
          </c:tx>
          <c:extLst>
            <c:ext xmlns:c14="http://schemas.microsoft.com/office/drawing/2007/8/2/chart" uri="{6F2FDCE9-48DA-4B69-8628-5D25D57E5C99}">
              <c14:invertSolidFillFmt>
                <c14:spPr>
                  <a:solidFill>
                    <a:srgbClr val="000000"/>
                  </a:solidFill>
                </c14:spPr>
              </c14:invertSolidFillFmt>
            </c:ext>
          </c:extLst>
          <c:val>
            <c:numRef>
              <c:f>'Tabell fig. 62'!$B$22:$S$22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5"/>
          <c:tx>
            <c:strRef>
              <c:f>'Tabell fig. 62'!$A$24</c:f>
              <c:strCache>
                <c:ptCount val="1"/>
                <c:pt idx="0">
                  <c:v>Industriprocesser </c:v>
                </c:pt>
              </c:strCache>
            </c:strRef>
          </c:tx>
          <c:extLst>
            <c:ext xmlns:c14="http://schemas.microsoft.com/office/drawing/2007/8/2/chart" uri="{6F2FDCE9-48DA-4B69-8628-5D25D57E5C99}">
              <c14:invertSolidFillFmt>
                <c14:spPr>
                  <a:solidFill>
                    <a:srgbClr val="000000"/>
                  </a:solidFill>
                </c14:spPr>
              </c14:invertSolidFillFmt>
            </c:ext>
          </c:extLst>
          <c:val>
            <c:numRef>
              <c:f>'Tabell fig. 62'!$B$24:$S$24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0472668"/>
        <c:axId val="5818557"/>
      </c:areaChart>
      <c:catAx>
        <c:axId val="30472668"/>
        <c:scaling>
          <c:orientation val="minMax"/>
        </c:scaling>
        <c:axPos val="b"/>
        <c:delete val="0"/>
        <c:numFmt formatCode="General" sourceLinked="1"/>
        <c:majorTickMark val="out"/>
        <c:minorTickMark val="none"/>
        <c:tickLblPos val="nextTo"/>
        <c:crossAx val="5818557"/>
        <c:crosses val="autoZero"/>
        <c:auto val="1"/>
        <c:lblOffset val="100"/>
        <c:noMultiLvlLbl val="0"/>
      </c:catAx>
      <c:valAx>
        <c:axId val="5818557"/>
        <c:scaling>
          <c:orientation val="minMax"/>
        </c:scaling>
        <c:axPos val="l"/>
        <c:majorGridlines/>
        <c:delete val="0"/>
        <c:numFmt formatCode="General" sourceLinked="1"/>
        <c:majorTickMark val="out"/>
        <c:minorTickMark val="none"/>
        <c:tickLblPos val="nextTo"/>
        <c:crossAx val="30472668"/>
        <c:crossesAt val="1"/>
        <c:crossBetween val="midCat"/>
        <c:dispUnits/>
      </c:valAx>
      <c:spPr>
        <a:solidFill>
          <a:srgbClr val="C0C0C0"/>
        </a:solidFill>
        <a:ln w="12700">
          <a:solidFill>
            <a:srgbClr val="808080"/>
          </a:solidFill>
        </a:ln>
      </c:spPr>
    </c:plotArea>
    <c:legend>
      <c:legendPos val="r"/>
      <c:layout>
        <c:manualLayout>
          <c:xMode val="edge"/>
          <c:yMode val="edge"/>
          <c:x val="0.67275"/>
          <c:y val="0.06275"/>
        </c:manualLayout>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'Tabell fig. 11'!$A$12</c:f>
              <c:strCache>
                <c:ptCount val="1"/>
                <c:pt idx="0">
                  <c:v>Andel förnybar energianvändning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'Tabell fig. 11'!$B$11:$T$11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11'!$B$12:$T$12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axId val="3253864"/>
        <c:axId val="29284777"/>
      </c:lineChart>
      <c:catAx>
        <c:axId val="3253864"/>
        <c:scaling>
          <c:orientation val="minMax"/>
        </c:scaling>
        <c:axPos val="b"/>
        <c:delete val="0"/>
        <c:numFmt formatCode="General" sourceLinked="1"/>
        <c:majorTickMark val="out"/>
        <c:minorTickMark val="none"/>
        <c:tickLblPos val="nextTo"/>
        <c:crossAx val="29284777"/>
        <c:crosses val="autoZero"/>
        <c:auto val="1"/>
        <c:lblOffset val="100"/>
        <c:noMultiLvlLbl val="0"/>
      </c:catAx>
      <c:valAx>
        <c:axId val="29284777"/>
        <c:scaling>
          <c:orientation val="minMax"/>
          <c:min val="25"/>
        </c:scaling>
        <c:axPos val="l"/>
        <c:majorGridlines/>
        <c:delete val="0"/>
        <c:numFmt formatCode="0" sourceLinked="0"/>
        <c:majorTickMark val="out"/>
        <c:minorTickMark val="none"/>
        <c:tickLblPos val="nextTo"/>
        <c:crossAx val="32538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12'!$A$12</c:f>
              <c:strCache>
                <c:ptCount val="1"/>
                <c:pt idx="0">
                  <c:v>Elvärme</c:v>
                </c:pt>
              </c:strCache>
            </c:strRef>
          </c:tx>
          <c:extLst>
            <c:ext xmlns:c14="http://schemas.microsoft.com/office/drawing/2007/8/2/chart" uri="{6F2FDCE9-48DA-4B69-8628-5D25D57E5C99}">
              <c14:invertSolidFillFmt>
                <c14:spPr>
                  <a:solidFill>
                    <a:srgbClr val="000000"/>
                  </a:solidFill>
                </c14:spPr>
              </c14:invertSolidFillFmt>
            </c:ext>
          </c:extLst>
          <c:cat>
            <c:numRef>
              <c:f>'Tabell fig. 12'!$B$11:$AN$11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12'!$B$12:$AN$12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
          <c:order val="1"/>
          <c:tx>
            <c:strRef>
              <c:f>'Tabell fig. 12'!$A$14</c:f>
              <c:strCache>
                <c:ptCount val="1"/>
                <c:pt idx="0">
                  <c:v>Hushållsel</c:v>
                </c:pt>
              </c:strCache>
            </c:strRef>
          </c:tx>
          <c:extLst>
            <c:ext xmlns:c14="http://schemas.microsoft.com/office/drawing/2007/8/2/chart" uri="{6F2FDCE9-48DA-4B69-8628-5D25D57E5C99}">
              <c14:invertSolidFillFmt>
                <c14:spPr>
                  <a:solidFill>
                    <a:srgbClr val="000000"/>
                  </a:solidFill>
                </c14:spPr>
              </c14:invertSolidFillFmt>
            </c:ext>
          </c:extLst>
          <c:cat>
            <c:numRef>
              <c:f>'Tabell fig. 12'!$B$11:$AN$11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12'!$B$14:$AN$14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2"/>
          <c:tx>
            <c:strRef>
              <c:f>'Tabell fig. 12'!$A$16</c:f>
              <c:strCache>
                <c:ptCount val="1"/>
                <c:pt idx="0">
                  <c:v>Driftel</c:v>
                </c:pt>
              </c:strCache>
            </c:strRef>
          </c:tx>
          <c:extLst>
            <c:ext xmlns:c14="http://schemas.microsoft.com/office/drawing/2007/8/2/chart" uri="{6F2FDCE9-48DA-4B69-8628-5D25D57E5C99}">
              <c14:invertSolidFillFmt>
                <c14:spPr>
                  <a:solidFill>
                    <a:srgbClr val="000000"/>
                  </a:solidFill>
                </c14:spPr>
              </c14:invertSolidFillFmt>
            </c:ext>
          </c:extLst>
          <c:cat>
            <c:numRef>
              <c:f>'Tabell fig. 12'!$B$11:$AN$11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12'!$B$16:$AN$16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62236402"/>
        <c:axId val="23256707"/>
      </c:areaChart>
      <c:catAx>
        <c:axId val="62236402"/>
        <c:scaling>
          <c:orientation val="minMax"/>
        </c:scaling>
        <c:axPos val="b"/>
        <c:delete val="0"/>
        <c:numFmt formatCode="General" sourceLinked="1"/>
        <c:majorTickMark val="out"/>
        <c:minorTickMark val="none"/>
        <c:tickLblPos val="nextTo"/>
        <c:crossAx val="23256707"/>
        <c:crosses val="autoZero"/>
        <c:auto val="1"/>
        <c:lblOffset val="100"/>
        <c:noMultiLvlLbl val="0"/>
      </c:catAx>
      <c:valAx>
        <c:axId val="23256707"/>
        <c:scaling>
          <c:orientation val="minMax"/>
        </c:scaling>
        <c:axPos val="l"/>
        <c:majorGridlines/>
        <c:delete val="0"/>
        <c:numFmt formatCode="General" sourceLinked="1"/>
        <c:majorTickMark val="out"/>
        <c:minorTickMark val="none"/>
        <c:tickLblPos val="nextTo"/>
        <c:crossAx val="6223640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13'!$A$12</c:f>
              <c:strCache>
                <c:ptCount val="1"/>
                <c:pt idx="0">
                  <c:v>Oljeprodukter</c:v>
                </c:pt>
              </c:strCache>
            </c:strRef>
          </c:tx>
          <c:extLst>
            <c:ext xmlns:c14="http://schemas.microsoft.com/office/drawing/2007/8/2/chart" uri="{6F2FDCE9-48DA-4B69-8628-5D25D57E5C99}">
              <c14:invertSolidFillFmt>
                <c14:spPr>
                  <a:solidFill>
                    <a:srgbClr val="000000"/>
                  </a:solidFill>
                </c14:spPr>
              </c14:invertSolidFillFmt>
            </c:ext>
          </c:extLst>
          <c:cat>
            <c:numRef>
              <c:f>'Tabell fig. 13'!$B$11:$AN$11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13'!$B$12:$AN$12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1"/>
          <c:tx>
            <c:strRef>
              <c:f>'Tabell fig. 13'!$A$14</c:f>
              <c:strCache>
                <c:ptCount val="1"/>
                <c:pt idx="0">
                  <c:v>El</c:v>
                </c:pt>
              </c:strCache>
            </c:strRef>
          </c:tx>
          <c:extLst>
            <c:ext xmlns:c14="http://schemas.microsoft.com/office/drawing/2007/8/2/chart" uri="{6F2FDCE9-48DA-4B69-8628-5D25D57E5C99}">
              <c14:invertSolidFillFmt>
                <c14:spPr>
                  <a:solidFill>
                    <a:srgbClr val="000000"/>
                  </a:solidFill>
                </c14:spPr>
              </c14:invertSolidFillFmt>
            </c:ext>
          </c:extLst>
          <c:cat>
            <c:numRef>
              <c:f>'Tabell fig. 13'!$B$11:$AN$11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13'!$B$14:$AN$14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2"/>
          <c:tx>
            <c:strRef>
              <c:f>'Tabell fig. 13'!$A$16</c:f>
              <c:strCache>
                <c:ptCount val="1"/>
                <c:pt idx="0">
                  <c:v>Fjärrvärme</c:v>
                </c:pt>
              </c:strCache>
            </c:strRef>
          </c:tx>
          <c:extLst>
            <c:ext xmlns:c14="http://schemas.microsoft.com/office/drawing/2007/8/2/chart" uri="{6F2FDCE9-48DA-4B69-8628-5D25D57E5C99}">
              <c14:invertSolidFillFmt>
                <c14:spPr>
                  <a:solidFill>
                    <a:srgbClr val="000000"/>
                  </a:solidFill>
                </c14:spPr>
              </c14:invertSolidFillFmt>
            </c:ext>
          </c:extLst>
          <c:cat>
            <c:numRef>
              <c:f>'Tabell fig. 13'!$B$11:$AN$11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13'!$B$16:$AN$16</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6"/>
          <c:order val="3"/>
          <c:tx>
            <c:strRef>
              <c:f>'Tabell fig. 13'!$A$18</c:f>
              <c:strCache>
                <c:ptCount val="1"/>
                <c:pt idx="0">
                  <c:v>Biobränslen, torv m.m.</c:v>
                </c:pt>
              </c:strCache>
            </c:strRef>
          </c:tx>
          <c:extLst>
            <c:ext xmlns:c14="http://schemas.microsoft.com/office/drawing/2007/8/2/chart" uri="{6F2FDCE9-48DA-4B69-8628-5D25D57E5C99}">
              <c14:invertSolidFillFmt>
                <c14:spPr>
                  <a:solidFill>
                    <a:srgbClr val="000000"/>
                  </a:solidFill>
                </c14:spPr>
              </c14:invertSolidFillFmt>
            </c:ext>
          </c:extLst>
          <c:cat>
            <c:numRef>
              <c:f>'Tabell fig. 13'!$B$11:$AN$11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13'!$B$18:$AN$18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4"/>
          <c:tx>
            <c:strRef>
              <c:f>'Tabell fig. 13'!$A$20</c:f>
              <c:strCache>
                <c:ptCount val="1"/>
                <c:pt idx="0">
                  <c:v>Övriga bränslen</c:v>
                </c:pt>
              </c:strCache>
            </c:strRef>
          </c:tx>
          <c:extLst>
            <c:ext xmlns:c14="http://schemas.microsoft.com/office/drawing/2007/8/2/chart" uri="{6F2FDCE9-48DA-4B69-8628-5D25D57E5C99}">
              <c14:invertSolidFillFmt>
                <c14:spPr>
                  <a:solidFill>
                    <a:srgbClr val="000000"/>
                  </a:solidFill>
                </c14:spPr>
              </c14:invertSolidFillFmt>
            </c:ext>
          </c:extLst>
          <c:cat>
            <c:numRef>
              <c:f>'Tabell fig. 13'!$B$11:$AN$11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13'!$B$20:$AN$20</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7983772"/>
        <c:axId val="4745085"/>
      </c:areaChart>
      <c:catAx>
        <c:axId val="7983772"/>
        <c:scaling>
          <c:orientation val="minMax"/>
        </c:scaling>
        <c:axPos val="b"/>
        <c:delete val="0"/>
        <c:numFmt formatCode="General" sourceLinked="1"/>
        <c:majorTickMark val="out"/>
        <c:minorTickMark val="none"/>
        <c:tickLblPos val="nextTo"/>
        <c:crossAx val="4745085"/>
        <c:crosses val="autoZero"/>
        <c:auto val="1"/>
        <c:lblOffset val="100"/>
        <c:noMultiLvlLbl val="0"/>
      </c:catAx>
      <c:valAx>
        <c:axId val="4745085"/>
        <c:scaling>
          <c:orientation val="minMax"/>
        </c:scaling>
        <c:axPos val="l"/>
        <c:majorGridlines/>
        <c:delete val="0"/>
        <c:numFmt formatCode="General" sourceLinked="1"/>
        <c:majorTickMark val="out"/>
        <c:minorTickMark val="none"/>
        <c:tickLblPos val="nextTo"/>
        <c:crossAx val="798377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14'!$A$12</c:f>
              <c:strCache>
                <c:ptCount val="1"/>
                <c:pt idx="0">
                  <c:v>Oljeprodukter</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14'!$B$12:$AN$12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
          <c:order val="1"/>
          <c:tx>
            <c:strRef>
              <c:f>'Tabell fig. 14'!$A$13</c:f>
              <c:strCache>
                <c:ptCount val="1"/>
                <c:pt idx="0">
                  <c:v>Oil products</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14'!$B$13:$AN$13</c:f>
            </c:numRef>
          </c:val>
        </c:ser>
        <c:ser>
          <c:idx val="2"/>
          <c:order val="2"/>
          <c:tx>
            <c:strRef>
              <c:f>'Tabell fig. 14'!$A$15</c:f>
              <c:strCache>
                <c:ptCount val="1"/>
                <c:pt idx="0">
                  <c:v>Naturgas och stadsgas</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14'!$B$15:$AN$15</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3"/>
          <c:order val="3"/>
          <c:tx>
            <c:strRef>
              <c:f>'Tabell fig. 14'!$A$16</c:f>
              <c:strCache>
                <c:ptCount val="1"/>
                <c:pt idx="0">
                  <c:v>Natural gas and towngas</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14'!$B$16:$AN$16</c:f>
            </c:numRef>
          </c:val>
        </c:ser>
        <c:ser>
          <c:idx val="4"/>
          <c:order val="4"/>
          <c:tx>
            <c:strRef>
              <c:f>'Tabell fig. 14'!$A$18</c:f>
              <c:strCache>
                <c:ptCount val="1"/>
                <c:pt idx="0">
                  <c:v>El </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14'!$B$18:$AN$18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5"/>
          <c:order val="5"/>
          <c:tx>
            <c:strRef>
              <c:f>'Tabell fig. 14'!$A$19</c:f>
              <c:strCache>
                <c:ptCount val="1"/>
                <c:pt idx="0">
                  <c:v>Electricity</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14'!$B$19:$AN$19</c:f>
            </c:numRef>
          </c:val>
        </c:ser>
        <c:ser>
          <c:idx val="6"/>
          <c:order val="6"/>
          <c:tx>
            <c:strRef>
              <c:f>'Tabell fig. 14'!$A$21</c:f>
              <c:strCache>
                <c:ptCount val="1"/>
                <c:pt idx="0">
                  <c:v>Fjärrvärme</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14'!$B$21:$AN$21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7"/>
          <c:order val="7"/>
          <c:tx>
            <c:strRef>
              <c:f>'Tabell fig. 14'!$A$22</c:f>
              <c:strCache>
                <c:ptCount val="1"/>
                <c:pt idx="0">
                  <c:v>District heating</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14'!$B$22:$AN$22</c:f>
            </c:numRef>
          </c:val>
        </c:ser>
        <c:ser>
          <c:idx val="8"/>
          <c:order val="8"/>
          <c:tx>
            <c:strRef>
              <c:f>'Tabell fig. 14'!$A$24</c:f>
              <c:strCache>
                <c:ptCount val="1"/>
                <c:pt idx="0">
                  <c:v>Biobränslen, torv m.m.</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14'!$B$24:$AN$24</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9"/>
          <c:order val="9"/>
          <c:tx>
            <c:strRef>
              <c:f>'Tabell fig. 14'!$A$25</c:f>
              <c:strCache>
                <c:ptCount val="1"/>
                <c:pt idx="0">
                  <c:v>Biofuel, peat, etc,</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14'!$B$25:$AN$25</c:f>
            </c:numRef>
          </c:val>
        </c:ser>
        <c:ser>
          <c:idx val="10"/>
          <c:order val="10"/>
          <c:tx>
            <c:strRef>
              <c:f>'Tabell fig. 14'!$A$27</c:f>
              <c:strCache>
                <c:ptCount val="1"/>
                <c:pt idx="0">
                  <c:v>Kol och koks</c:v>
                </c:pt>
              </c:strCache>
            </c:strRef>
          </c:tx>
          <c:extLst>
            <c:ext xmlns:c14="http://schemas.microsoft.com/office/drawing/2007/8/2/chart" uri="{6F2FDCE9-48DA-4B69-8628-5D25D57E5C99}">
              <c14:invertSolidFillFmt>
                <c14:spPr>
                  <a:solidFill>
                    <a:srgbClr val="000000"/>
                  </a:solidFill>
                </c14:spPr>
              </c14:invertSolidFillFmt>
            </c:ext>
          </c:extLst>
          <c:cat>
            <c:numRef>
              <c:f>'Tabell fig. 14'!$B$11:$AN$11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'Tabell fig. 14'!$B$27:$AN$27</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42705766"/>
        <c:axId val="48807575"/>
      </c:areaChart>
      <c:catAx>
        <c:axId val="42705766"/>
        <c:scaling>
          <c:orientation val="minMax"/>
        </c:scaling>
        <c:axPos val="b"/>
        <c:delete val="0"/>
        <c:numFmt formatCode="General" sourceLinked="1"/>
        <c:majorTickMark val="out"/>
        <c:minorTickMark val="none"/>
        <c:tickLblPos val="nextTo"/>
        <c:crossAx val="48807575"/>
        <c:crosses val="autoZero"/>
        <c:auto val="1"/>
        <c:lblOffset val="100"/>
        <c:noMultiLvlLbl val="0"/>
      </c:catAx>
      <c:valAx>
        <c:axId val="48807575"/>
        <c:scaling>
          <c:orientation val="minMax"/>
        </c:scaling>
        <c:axPos val="l"/>
        <c:majorGridlines/>
        <c:delete val="0"/>
        <c:numFmt formatCode="General" sourceLinked="1"/>
        <c:majorTickMark val="out"/>
        <c:minorTickMark val="none"/>
        <c:tickLblPos val="nextTo"/>
        <c:crossAx val="4270576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15 '!$A$12</c:f>
              <c:strCache>
                <c:ptCount val="1"/>
                <c:pt idx="0">
                  <c:v>Massa- och pappersindustri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15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15 '!$B$12:$T$12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'Tabell fig. 15 '!$A$14</c:f>
              <c:strCache>
                <c:ptCount val="1"/>
                <c:pt idx="0">
                  <c:v>Järn- och stålverk</c:v>
                </c:pt>
              </c:strCache>
            </c:strRef>
          </c:tx>
          <c:extLst>
            <c:ext xmlns:c14="http://schemas.microsoft.com/office/drawing/2007/8/2/chart" uri="{6F2FDCE9-48DA-4B69-8628-5D25D57E5C99}">
              <c14:invertSolidFillFmt>
                <c14:spPr>
                  <a:solidFill>
                    <a:srgbClr val="000000"/>
                  </a:solidFill>
                </c14:spPr>
              </c14:invertSolidFillFmt>
            </c:ext>
          </c:extLst>
          <c:cat>
            <c:numRef>
              <c:f>'Tabell fig. 15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15 '!$B$14:$T$14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2"/>
          <c:tx>
            <c:strRef>
              <c:f>'Tabell fig. 15 '!$A$16</c:f>
              <c:strCache>
                <c:ptCount val="1"/>
                <c:pt idx="0">
                  <c:v>Kemisk 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15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15 '!$B$16:$T$16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3"/>
          <c:tx>
            <c:strRef>
              <c:f>'Tabell fig. 15 '!$A$18</c:f>
              <c:strCache>
                <c:ptCount val="1"/>
                <c:pt idx="0">
                  <c:v>Verkstadsindustri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15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15 '!$B$18:$T$18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9"/>
          <c:order val="4"/>
          <c:tx>
            <c:strRef>
              <c:f>'Tabell fig. 15 '!$A$21</c:f>
              <c:strCache>
                <c:ptCount val="1"/>
                <c:pt idx="0">
                  <c:v>Övriga bransher</c:v>
                </c:pt>
              </c:strCache>
            </c:strRef>
          </c:tx>
          <c:extLst>
            <c:ext xmlns:c14="http://schemas.microsoft.com/office/drawing/2007/8/2/chart" uri="{6F2FDCE9-48DA-4B69-8628-5D25D57E5C99}">
              <c14:invertSolidFillFmt>
                <c14:spPr>
                  <a:solidFill>
                    <a:srgbClr val="000000"/>
                  </a:solidFill>
                </c14:spPr>
              </c14:invertSolidFillFmt>
            </c:ext>
          </c:extLst>
          <c:cat>
            <c:numRef>
              <c:f>'Tabell fig. 15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15 '!$B$21:$T$21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6614992"/>
        <c:axId val="61099473"/>
      </c:areaChart>
      <c:catAx>
        <c:axId val="36614992"/>
        <c:scaling>
          <c:orientation val="minMax"/>
        </c:scaling>
        <c:axPos val="b"/>
        <c:delete val="0"/>
        <c:numFmt formatCode="General" sourceLinked="1"/>
        <c:majorTickMark val="out"/>
        <c:minorTickMark val="none"/>
        <c:tickLblPos val="nextTo"/>
        <c:crossAx val="61099473"/>
        <c:crosses val="autoZero"/>
        <c:auto val="1"/>
        <c:lblOffset val="100"/>
        <c:noMultiLvlLbl val="0"/>
      </c:catAx>
      <c:valAx>
        <c:axId val="61099473"/>
        <c:scaling>
          <c:orientation val="minMax"/>
        </c:scaling>
        <c:axPos val="l"/>
        <c:majorGridlines/>
        <c:delete val="0"/>
        <c:numFmt formatCode="General" sourceLinked="1"/>
        <c:majorTickMark val="out"/>
        <c:minorTickMark val="none"/>
        <c:tickLblPos val="nextTo"/>
        <c:crossAx val="3661499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'Tabell fig. 16 '!$A$12</c:f>
              <c:strCache>
                <c:ptCount val="1"/>
                <c:pt idx="0">
                  <c:v>Massa- och pappersindustri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16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16 '!$B$12:$T$12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'Tabell fig. 16 '!$A$14</c:f>
              <c:strCache>
                <c:ptCount val="1"/>
                <c:pt idx="0">
                  <c:v>Järn- och stålverk</c:v>
                </c:pt>
              </c:strCache>
            </c:strRef>
          </c:tx>
          <c:extLst>
            <c:ext xmlns:c14="http://schemas.microsoft.com/office/drawing/2007/8/2/chart" uri="{6F2FDCE9-48DA-4B69-8628-5D25D57E5C99}">
              <c14:invertSolidFillFmt>
                <c14:spPr>
                  <a:solidFill>
                    <a:srgbClr val="000000"/>
                  </a:solidFill>
                </c14:spPr>
              </c14:invertSolidFillFmt>
            </c:ext>
          </c:extLst>
          <c:cat>
            <c:numRef>
              <c:f>'Tabell fig. 16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16 '!$B$14:$T$14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2"/>
          <c:tx>
            <c:strRef>
              <c:f>'Tabell fig. 16 '!$A$16</c:f>
              <c:strCache>
                <c:ptCount val="1"/>
                <c:pt idx="0">
                  <c:v>Kemisk 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16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16 '!$B$16:$T$16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3"/>
          <c:tx>
            <c:strRef>
              <c:f>'Tabell fig. 16 '!$A$18</c:f>
              <c:strCache>
                <c:ptCount val="1"/>
                <c:pt idx="0">
                  <c:v>Verkstadsindustri</c:v>
                </c:pt>
              </c:strCache>
            </c:strRef>
          </c:tx>
          <c:extLst>
            <c:ext xmlns:c14="http://schemas.microsoft.com/office/drawing/2007/8/2/chart" uri="{6F2FDCE9-48DA-4B69-8628-5D25D57E5C99}">
              <c14:invertSolidFillFmt>
                <c14:spPr>
                  <a:solidFill>
                    <a:srgbClr val="000000"/>
                  </a:solidFill>
                </c14:spPr>
              </c14:invertSolidFillFmt>
            </c:ext>
          </c:extLst>
          <c:cat>
            <c:numRef>
              <c:f>'Tabell fig. 16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16 '!$B$18:$T$18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9"/>
          <c:order val="4"/>
          <c:tx>
            <c:strRef>
              <c:f>'Tabell fig. 16 '!$A$21</c:f>
              <c:strCache>
                <c:ptCount val="1"/>
                <c:pt idx="0">
                  <c:v>Övriga branscher</c:v>
                </c:pt>
              </c:strCache>
            </c:strRef>
          </c:tx>
          <c:extLst>
            <c:ext xmlns:c14="http://schemas.microsoft.com/office/drawing/2007/8/2/chart" uri="{6F2FDCE9-48DA-4B69-8628-5D25D57E5C99}">
              <c14:invertSolidFillFmt>
                <c14:spPr>
                  <a:solidFill>
                    <a:srgbClr val="000000"/>
                  </a:solidFill>
                </c14:spPr>
              </c14:invertSolidFillFmt>
            </c:ext>
          </c:extLst>
          <c:cat>
            <c:numRef>
              <c:f>'Tabell fig. 16 '!$B$11:$T$11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'Tabell fig. 16 '!$B$21:$T$21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3024346"/>
        <c:axId val="50110251"/>
      </c:areaChart>
      <c:catAx>
        <c:axId val="13024346"/>
        <c:scaling>
          <c:orientation val="minMax"/>
        </c:scaling>
        <c:axPos val="b"/>
        <c:delete val="0"/>
        <c:numFmt formatCode="General" sourceLinked="1"/>
        <c:majorTickMark val="out"/>
        <c:minorTickMark val="none"/>
        <c:tickLblPos val="nextTo"/>
        <c:crossAx val="50110251"/>
        <c:crosses val="autoZero"/>
        <c:auto val="1"/>
        <c:lblOffset val="100"/>
        <c:noMultiLvlLbl val="0"/>
      </c:catAx>
      <c:valAx>
        <c:axId val="50110251"/>
        <c:scaling>
          <c:orientation val="minMax"/>
        </c:scaling>
        <c:axPos val="l"/>
        <c:title>
          <c:tx>
            <c:rich>
              <a:bodyPr vert="horz" rot="0" anchor="ctr"/>
              <a:lstStyle/>
              <a:p>
                <a:pPr algn="ctr">
                  <a:defRPr/>
                </a:pPr>
                <a:r>
                  <a:rPr lang="en-US" cap="none" sz="1000" b="1" i="0" u="none" baseline="0"/>
                  <a:t>TWh</a:t>
                </a:r>
              </a:p>
            </c:rich>
          </c:tx>
          <c:layout/>
          <c:overlay val="0"/>
          <c:spPr>
            <a:noFill/>
            <a:ln>
              <a:noFill/>
            </a:ln>
          </c:spPr>
        </c:title>
        <c:majorGridlines/>
        <c:delete val="0"/>
        <c:numFmt formatCode="General" sourceLinked="1"/>
        <c:majorTickMark val="out"/>
        <c:minorTickMark val="none"/>
        <c:tickLblPos val="nextTo"/>
        <c:crossAx val="1302434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5.xml" /><Relationship Id="rId3"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2.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3.xml" /><Relationship Id="rId3"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0.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9.xml" /></Relationships>
</file>

<file path=xl/drawings/_rels/drawing3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30.xml" /></Relationships>
</file>

<file path=xl/drawings/_rels/drawing3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31.xml" /></Relationships>
</file>

<file path=xl/drawings/_rels/drawing37.xml.rels><?xml version="1.0" encoding="utf-8" standalone="yes"?><Relationships xmlns="http://schemas.openxmlformats.org/package/2006/relationships"><Relationship Id="rId1" Type="http://schemas.openxmlformats.org/officeDocument/2006/relationships/image" Target="../media/image1.wmf"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image" Target="../media/image1.wmf" /></Relationships>
</file>

<file path=xl/drawings/_rels/drawing39.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image" Target="../media/image1.wmf" /></Relationships>
</file>

<file path=xl/drawings/_rels/drawing41.xml.rels><?xml version="1.0" encoding="utf-8" standalone="yes"?><Relationships xmlns="http://schemas.openxmlformats.org/package/2006/relationships"><Relationship Id="rId1" Type="http://schemas.openxmlformats.org/officeDocument/2006/relationships/image" Target="../media/image1.wmf" /></Relationships>
</file>

<file path=xl/drawings/_rels/drawing42.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image" Target="../media/image1.wmf" /></Relationships>
</file>

<file path=xl/drawings/_rels/drawing43.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image" Target="../media/image1.wmf" /></Relationships>
</file>

<file path=xl/drawings/_rels/drawing4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37.xml" /></Relationships>
</file>

<file path=xl/drawings/_rels/drawing4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3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30</xdr:col>
      <xdr:colOff>523875</xdr:colOff>
      <xdr:row>35</xdr:row>
      <xdr:rowOff>47625</xdr:rowOff>
    </xdr:from>
    <xdr:to>
      <xdr:col>40</xdr:col>
      <xdr:colOff>266700</xdr:colOff>
      <xdr:row>56</xdr:row>
      <xdr:rowOff>142875</xdr:rowOff>
    </xdr:to>
    <xdr:graphicFrame>
      <xdr:nvGraphicFramePr>
        <xdr:cNvPr id="2" name="Chart 2"/>
        <xdr:cNvGraphicFramePr/>
      </xdr:nvGraphicFramePr>
      <xdr:xfrm>
        <a:off x="20002500" y="5324475"/>
        <a:ext cx="5876925" cy="33909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xdr:from>
      <xdr:col>11</xdr:col>
      <xdr:colOff>447675</xdr:colOff>
      <xdr:row>24</xdr:row>
      <xdr:rowOff>66675</xdr:rowOff>
    </xdr:from>
    <xdr:to>
      <xdr:col>20</xdr:col>
      <xdr:colOff>523875</xdr:colOff>
      <xdr:row>42</xdr:row>
      <xdr:rowOff>95250</xdr:rowOff>
    </xdr:to>
    <xdr:graphicFrame>
      <xdr:nvGraphicFramePr>
        <xdr:cNvPr id="2" name="Chart 2"/>
        <xdr:cNvGraphicFramePr/>
      </xdr:nvGraphicFramePr>
      <xdr:xfrm>
        <a:off x="9086850" y="4514850"/>
        <a:ext cx="5562600" cy="29908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xdr:from>
      <xdr:col>8</xdr:col>
      <xdr:colOff>542925</xdr:colOff>
      <xdr:row>26</xdr:row>
      <xdr:rowOff>152400</xdr:rowOff>
    </xdr:from>
    <xdr:to>
      <xdr:col>20</xdr:col>
      <xdr:colOff>390525</xdr:colOff>
      <xdr:row>46</xdr:row>
      <xdr:rowOff>19050</xdr:rowOff>
    </xdr:to>
    <xdr:graphicFrame>
      <xdr:nvGraphicFramePr>
        <xdr:cNvPr id="2" name="Chart 2"/>
        <xdr:cNvGraphicFramePr/>
      </xdr:nvGraphicFramePr>
      <xdr:xfrm>
        <a:off x="7410450" y="4981575"/>
        <a:ext cx="7077075" cy="29813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xdr:from>
      <xdr:col>29</xdr:col>
      <xdr:colOff>247650</xdr:colOff>
      <xdr:row>25</xdr:row>
      <xdr:rowOff>104775</xdr:rowOff>
    </xdr:from>
    <xdr:to>
      <xdr:col>42</xdr:col>
      <xdr:colOff>600075</xdr:colOff>
      <xdr:row>48</xdr:row>
      <xdr:rowOff>133350</xdr:rowOff>
    </xdr:to>
    <xdr:graphicFrame>
      <xdr:nvGraphicFramePr>
        <xdr:cNvPr id="2" name="Chart 2"/>
        <xdr:cNvGraphicFramePr/>
      </xdr:nvGraphicFramePr>
      <xdr:xfrm>
        <a:off x="19516725" y="4724400"/>
        <a:ext cx="8820150" cy="36004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29</xdr:col>
      <xdr:colOff>476250</xdr:colOff>
      <xdr:row>27</xdr:row>
      <xdr:rowOff>104775</xdr:rowOff>
    </xdr:from>
    <xdr:to>
      <xdr:col>45</xdr:col>
      <xdr:colOff>28575</xdr:colOff>
      <xdr:row>51</xdr:row>
      <xdr:rowOff>104775</xdr:rowOff>
    </xdr:to>
    <xdr:graphicFrame>
      <xdr:nvGraphicFramePr>
        <xdr:cNvPr id="2" name="Chart 2"/>
        <xdr:cNvGraphicFramePr/>
      </xdr:nvGraphicFramePr>
      <xdr:xfrm>
        <a:off x="19631025" y="4752975"/>
        <a:ext cx="10429875" cy="39243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20</xdr:col>
      <xdr:colOff>381000</xdr:colOff>
      <xdr:row>30</xdr:row>
      <xdr:rowOff>47625</xdr:rowOff>
    </xdr:from>
    <xdr:to>
      <xdr:col>34</xdr:col>
      <xdr:colOff>457200</xdr:colOff>
      <xdr:row>56</xdr:row>
      <xdr:rowOff>19050</xdr:rowOff>
    </xdr:to>
    <xdr:graphicFrame>
      <xdr:nvGraphicFramePr>
        <xdr:cNvPr id="2" name="Chart 2"/>
        <xdr:cNvGraphicFramePr/>
      </xdr:nvGraphicFramePr>
      <xdr:xfrm>
        <a:off x="14039850" y="5591175"/>
        <a:ext cx="8772525" cy="40481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3</xdr:col>
      <xdr:colOff>419100</xdr:colOff>
      <xdr:row>28</xdr:row>
      <xdr:rowOff>0</xdr:rowOff>
    </xdr:from>
    <xdr:to>
      <xdr:col>11</xdr:col>
      <xdr:colOff>190500</xdr:colOff>
      <xdr:row>43</xdr:row>
      <xdr:rowOff>133350</xdr:rowOff>
    </xdr:to>
    <xdr:graphicFrame>
      <xdr:nvGraphicFramePr>
        <xdr:cNvPr id="2" name="Chart 2"/>
        <xdr:cNvGraphicFramePr/>
      </xdr:nvGraphicFramePr>
      <xdr:xfrm>
        <a:off x="4591050" y="3648075"/>
        <a:ext cx="6705600" cy="25336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27</xdr:col>
      <xdr:colOff>561975</xdr:colOff>
      <xdr:row>25</xdr:row>
      <xdr:rowOff>104775</xdr:rowOff>
    </xdr:from>
    <xdr:to>
      <xdr:col>40</xdr:col>
      <xdr:colOff>333375</xdr:colOff>
      <xdr:row>49</xdr:row>
      <xdr:rowOff>104775</xdr:rowOff>
    </xdr:to>
    <xdr:graphicFrame>
      <xdr:nvGraphicFramePr>
        <xdr:cNvPr id="2" name="Chart 2"/>
        <xdr:cNvGraphicFramePr/>
      </xdr:nvGraphicFramePr>
      <xdr:xfrm>
        <a:off x="18669000" y="4533900"/>
        <a:ext cx="7419975" cy="36861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25</xdr:col>
      <xdr:colOff>9525</xdr:colOff>
      <xdr:row>29</xdr:row>
      <xdr:rowOff>142875</xdr:rowOff>
    </xdr:from>
    <xdr:to>
      <xdr:col>39</xdr:col>
      <xdr:colOff>133350</xdr:colOff>
      <xdr:row>53</xdr:row>
      <xdr:rowOff>0</xdr:rowOff>
    </xdr:to>
    <xdr:graphicFrame>
      <xdr:nvGraphicFramePr>
        <xdr:cNvPr id="2" name="Chart 2"/>
        <xdr:cNvGraphicFramePr/>
      </xdr:nvGraphicFramePr>
      <xdr:xfrm>
        <a:off x="16764000" y="5419725"/>
        <a:ext cx="8820150" cy="3733800"/>
      </xdr:xfrm>
      <a:graphic>
        <a:graphicData uri="http://schemas.openxmlformats.org/drawingml/2006/chart">
          <c:chart xmlns:c="http://schemas.openxmlformats.org/drawingml/2006/chart" r:id="rId2"/>
        </a:graphicData>
      </a:graphic>
    </xdr:graphicFrame>
    <xdr:clientData/>
  </xdr:twoCellAnchor>
  <xdr:twoCellAnchor>
    <xdr:from>
      <xdr:col>39</xdr:col>
      <xdr:colOff>733425</xdr:colOff>
      <xdr:row>29</xdr:row>
      <xdr:rowOff>142875</xdr:rowOff>
    </xdr:from>
    <xdr:to>
      <xdr:col>47</xdr:col>
      <xdr:colOff>857250</xdr:colOff>
      <xdr:row>52</xdr:row>
      <xdr:rowOff>142875</xdr:rowOff>
    </xdr:to>
    <xdr:graphicFrame>
      <xdr:nvGraphicFramePr>
        <xdr:cNvPr id="3" name="Chart 3"/>
        <xdr:cNvGraphicFramePr/>
      </xdr:nvGraphicFramePr>
      <xdr:xfrm>
        <a:off x="26184225" y="5419725"/>
        <a:ext cx="6924675" cy="37242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19</xdr:col>
      <xdr:colOff>342900</xdr:colOff>
      <xdr:row>23</xdr:row>
      <xdr:rowOff>104775</xdr:rowOff>
    </xdr:from>
    <xdr:to>
      <xdr:col>28</xdr:col>
      <xdr:colOff>533400</xdr:colOff>
      <xdr:row>46</xdr:row>
      <xdr:rowOff>9525</xdr:rowOff>
    </xdr:to>
    <xdr:graphicFrame>
      <xdr:nvGraphicFramePr>
        <xdr:cNvPr id="2" name="Chart 2"/>
        <xdr:cNvGraphicFramePr/>
      </xdr:nvGraphicFramePr>
      <xdr:xfrm>
        <a:off x="14944725" y="4248150"/>
        <a:ext cx="6762750" cy="35433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13</xdr:col>
      <xdr:colOff>0</xdr:colOff>
      <xdr:row>17</xdr:row>
      <xdr:rowOff>123825</xdr:rowOff>
    </xdr:from>
    <xdr:to>
      <xdr:col>24</xdr:col>
      <xdr:colOff>361950</xdr:colOff>
      <xdr:row>39</xdr:row>
      <xdr:rowOff>57150</xdr:rowOff>
    </xdr:to>
    <xdr:graphicFrame>
      <xdr:nvGraphicFramePr>
        <xdr:cNvPr id="2" name="Chart 2"/>
        <xdr:cNvGraphicFramePr/>
      </xdr:nvGraphicFramePr>
      <xdr:xfrm>
        <a:off x="9439275" y="3105150"/>
        <a:ext cx="6858000" cy="33528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twoCellAnchor>
    <xdr:from>
      <xdr:col>9</xdr:col>
      <xdr:colOff>133350</xdr:colOff>
      <xdr:row>26</xdr:row>
      <xdr:rowOff>66675</xdr:rowOff>
    </xdr:from>
    <xdr:to>
      <xdr:col>16</xdr:col>
      <xdr:colOff>295275</xdr:colOff>
      <xdr:row>48</xdr:row>
      <xdr:rowOff>76200</xdr:rowOff>
    </xdr:to>
    <xdr:graphicFrame>
      <xdr:nvGraphicFramePr>
        <xdr:cNvPr id="2" name="Chart 2"/>
        <xdr:cNvGraphicFramePr/>
      </xdr:nvGraphicFramePr>
      <xdr:xfrm>
        <a:off x="9515475" y="4638675"/>
        <a:ext cx="6753225" cy="33623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29</xdr:col>
      <xdr:colOff>419100</xdr:colOff>
      <xdr:row>21</xdr:row>
      <xdr:rowOff>123825</xdr:rowOff>
    </xdr:from>
    <xdr:to>
      <xdr:col>42</xdr:col>
      <xdr:colOff>657225</xdr:colOff>
      <xdr:row>40</xdr:row>
      <xdr:rowOff>142875</xdr:rowOff>
    </xdr:to>
    <xdr:graphicFrame>
      <xdr:nvGraphicFramePr>
        <xdr:cNvPr id="2" name="Chart 2"/>
        <xdr:cNvGraphicFramePr/>
      </xdr:nvGraphicFramePr>
      <xdr:xfrm>
        <a:off x="17345025" y="4038600"/>
        <a:ext cx="7848600" cy="294322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25</xdr:col>
      <xdr:colOff>123825</xdr:colOff>
      <xdr:row>27</xdr:row>
      <xdr:rowOff>95250</xdr:rowOff>
    </xdr:from>
    <xdr:to>
      <xdr:col>40</xdr:col>
      <xdr:colOff>381000</xdr:colOff>
      <xdr:row>46</xdr:row>
      <xdr:rowOff>85725</xdr:rowOff>
    </xdr:to>
    <xdr:graphicFrame>
      <xdr:nvGraphicFramePr>
        <xdr:cNvPr id="2" name="Chart 2"/>
        <xdr:cNvGraphicFramePr/>
      </xdr:nvGraphicFramePr>
      <xdr:xfrm>
        <a:off x="15087600" y="5172075"/>
        <a:ext cx="8143875" cy="292417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2000250</xdr:colOff>
      <xdr:row>5</xdr:row>
      <xdr:rowOff>171450</xdr:rowOff>
    </xdr:to>
    <xdr:pic>
      <xdr:nvPicPr>
        <xdr:cNvPr id="1" name="Picture 1"/>
        <xdr:cNvPicPr preferRelativeResize="1">
          <a:picLocks noChangeAspect="1"/>
        </xdr:cNvPicPr>
      </xdr:nvPicPr>
      <xdr:blipFill>
        <a:blip r:embed="rId1"/>
        <a:stretch>
          <a:fillRect/>
        </a:stretch>
      </xdr:blipFill>
      <xdr:spPr>
        <a:xfrm>
          <a:off x="0" y="304800"/>
          <a:ext cx="2000250" cy="742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0</xdr:col>
      <xdr:colOff>2085975</xdr:colOff>
      <xdr:row>5</xdr:row>
      <xdr:rowOff>19050</xdr:rowOff>
    </xdr:to>
    <xdr:pic>
      <xdr:nvPicPr>
        <xdr:cNvPr id="1" name="Picture 1"/>
        <xdr:cNvPicPr preferRelativeResize="1">
          <a:picLocks noChangeAspect="1"/>
        </xdr:cNvPicPr>
      </xdr:nvPicPr>
      <xdr:blipFill>
        <a:blip r:embed="rId1"/>
        <a:stretch>
          <a:fillRect/>
        </a:stretch>
      </xdr:blipFill>
      <xdr:spPr>
        <a:xfrm>
          <a:off x="85725" y="85725"/>
          <a:ext cx="2000250" cy="742950"/>
        </a:xfrm>
        <a:prstGeom prst="rect">
          <a:avLst/>
        </a:prstGeom>
        <a:noFill/>
        <a:ln w="9525" cmpd="sng">
          <a:noFill/>
        </a:ln>
      </xdr:spPr>
    </xdr:pic>
    <xdr:clientData/>
  </xdr:twoCellAnchor>
  <xdr:twoCellAnchor>
    <xdr:from>
      <xdr:col>29</xdr:col>
      <xdr:colOff>314325</xdr:colOff>
      <xdr:row>23</xdr:row>
      <xdr:rowOff>123825</xdr:rowOff>
    </xdr:from>
    <xdr:to>
      <xdr:col>38</xdr:col>
      <xdr:colOff>142875</xdr:colOff>
      <xdr:row>44</xdr:row>
      <xdr:rowOff>38100</xdr:rowOff>
    </xdr:to>
    <xdr:graphicFrame>
      <xdr:nvGraphicFramePr>
        <xdr:cNvPr id="2" name="Chart 2"/>
        <xdr:cNvGraphicFramePr/>
      </xdr:nvGraphicFramePr>
      <xdr:xfrm>
        <a:off x="21974175" y="4267200"/>
        <a:ext cx="6086475" cy="31623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1552575</xdr:colOff>
      <xdr:row>5</xdr:row>
      <xdr:rowOff>171450</xdr:rowOff>
    </xdr:to>
    <xdr:pic>
      <xdr:nvPicPr>
        <xdr:cNvPr id="1" name="Picture 1"/>
        <xdr:cNvPicPr preferRelativeResize="1">
          <a:picLocks noChangeAspect="1"/>
        </xdr:cNvPicPr>
      </xdr:nvPicPr>
      <xdr:blipFill>
        <a:blip r:embed="rId1"/>
        <a:stretch>
          <a:fillRect/>
        </a:stretch>
      </xdr:blipFill>
      <xdr:spPr>
        <a:xfrm>
          <a:off x="0" y="342900"/>
          <a:ext cx="2000250" cy="742950"/>
        </a:xfrm>
        <a:prstGeom prst="rect">
          <a:avLst/>
        </a:prstGeom>
        <a:noFill/>
        <a:ln w="9525" cmpd="sng">
          <a:noFill/>
        </a:ln>
      </xdr:spPr>
    </xdr:pic>
    <xdr:clientData/>
  </xdr:twoCellAnchor>
  <xdr:twoCellAnchor>
    <xdr:from>
      <xdr:col>22</xdr:col>
      <xdr:colOff>657225</xdr:colOff>
      <xdr:row>25</xdr:row>
      <xdr:rowOff>133350</xdr:rowOff>
    </xdr:from>
    <xdr:to>
      <xdr:col>31</xdr:col>
      <xdr:colOff>323850</xdr:colOff>
      <xdr:row>45</xdr:row>
      <xdr:rowOff>57150</xdr:rowOff>
    </xdr:to>
    <xdr:graphicFrame>
      <xdr:nvGraphicFramePr>
        <xdr:cNvPr id="2" name="Chart 2"/>
        <xdr:cNvGraphicFramePr/>
      </xdr:nvGraphicFramePr>
      <xdr:xfrm>
        <a:off x="16887825" y="4876800"/>
        <a:ext cx="5667375" cy="3105150"/>
      </xdr:xfrm>
      <a:graphic>
        <a:graphicData uri="http://schemas.openxmlformats.org/drawingml/2006/chart">
          <c:chart xmlns:c="http://schemas.openxmlformats.org/drawingml/2006/chart" r:id="rId2"/>
        </a:graphicData>
      </a:graphic>
    </xdr:graphicFrame>
    <xdr:clientData/>
  </xdr:twoCellAnchor>
  <xdr:twoCellAnchor>
    <xdr:from>
      <xdr:col>32</xdr:col>
      <xdr:colOff>142875</xdr:colOff>
      <xdr:row>26</xdr:row>
      <xdr:rowOff>142875</xdr:rowOff>
    </xdr:from>
    <xdr:to>
      <xdr:col>39</xdr:col>
      <xdr:colOff>704850</xdr:colOff>
      <xdr:row>46</xdr:row>
      <xdr:rowOff>47625</xdr:rowOff>
    </xdr:to>
    <xdr:graphicFrame>
      <xdr:nvGraphicFramePr>
        <xdr:cNvPr id="3" name="Chart 3"/>
        <xdr:cNvGraphicFramePr/>
      </xdr:nvGraphicFramePr>
      <xdr:xfrm>
        <a:off x="23040975" y="5048250"/>
        <a:ext cx="5648325" cy="3076575"/>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twoCellAnchor>
    <xdr:from>
      <xdr:col>31</xdr:col>
      <xdr:colOff>466725</xdr:colOff>
      <xdr:row>16</xdr:row>
      <xdr:rowOff>28575</xdr:rowOff>
    </xdr:from>
    <xdr:to>
      <xdr:col>40</xdr:col>
      <xdr:colOff>561975</xdr:colOff>
      <xdr:row>34</xdr:row>
      <xdr:rowOff>57150</xdr:rowOff>
    </xdr:to>
    <xdr:graphicFrame>
      <xdr:nvGraphicFramePr>
        <xdr:cNvPr id="2" name="Chart 2"/>
        <xdr:cNvGraphicFramePr/>
      </xdr:nvGraphicFramePr>
      <xdr:xfrm>
        <a:off x="20459700" y="2971800"/>
        <a:ext cx="5524500" cy="30099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16</xdr:col>
      <xdr:colOff>466725</xdr:colOff>
      <xdr:row>21</xdr:row>
      <xdr:rowOff>142875</xdr:rowOff>
    </xdr:from>
    <xdr:to>
      <xdr:col>26</xdr:col>
      <xdr:colOff>704850</xdr:colOff>
      <xdr:row>39</xdr:row>
      <xdr:rowOff>0</xdr:rowOff>
    </xdr:to>
    <xdr:graphicFrame>
      <xdr:nvGraphicFramePr>
        <xdr:cNvPr id="2" name="Chart 2"/>
        <xdr:cNvGraphicFramePr/>
      </xdr:nvGraphicFramePr>
      <xdr:xfrm>
        <a:off x="11982450" y="4048125"/>
        <a:ext cx="6467475" cy="334327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2000250</xdr:colOff>
      <xdr:row>6</xdr:row>
      <xdr:rowOff>142875</xdr:rowOff>
    </xdr:to>
    <xdr:pic>
      <xdr:nvPicPr>
        <xdr:cNvPr id="1" name="Picture 1"/>
        <xdr:cNvPicPr preferRelativeResize="1">
          <a:picLocks noChangeAspect="1"/>
        </xdr:cNvPicPr>
      </xdr:nvPicPr>
      <xdr:blipFill>
        <a:blip r:embed="rId1"/>
        <a:stretch>
          <a:fillRect/>
        </a:stretch>
      </xdr:blipFill>
      <xdr:spPr>
        <a:xfrm>
          <a:off x="0" y="304800"/>
          <a:ext cx="2000250" cy="752475"/>
        </a:xfrm>
        <a:prstGeom prst="rect">
          <a:avLst/>
        </a:prstGeom>
        <a:noFill/>
        <a:ln w="9525" cmpd="sng">
          <a:noFill/>
        </a:ln>
      </xdr:spPr>
    </xdr:pic>
    <xdr:clientData/>
  </xdr:twoCellAnchor>
  <xdr:twoCellAnchor>
    <xdr:from>
      <xdr:col>23</xdr:col>
      <xdr:colOff>9525</xdr:colOff>
      <xdr:row>27</xdr:row>
      <xdr:rowOff>76200</xdr:rowOff>
    </xdr:from>
    <xdr:to>
      <xdr:col>34</xdr:col>
      <xdr:colOff>247650</xdr:colOff>
      <xdr:row>44</xdr:row>
      <xdr:rowOff>142875</xdr:rowOff>
    </xdr:to>
    <xdr:graphicFrame>
      <xdr:nvGraphicFramePr>
        <xdr:cNvPr id="2" name="Chart 2"/>
        <xdr:cNvGraphicFramePr/>
      </xdr:nvGraphicFramePr>
      <xdr:xfrm>
        <a:off x="20002500" y="4933950"/>
        <a:ext cx="8001000" cy="3086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2000250</xdr:colOff>
      <xdr:row>4</xdr:row>
      <xdr:rowOff>180975</xdr:rowOff>
    </xdr:to>
    <xdr:pic>
      <xdr:nvPicPr>
        <xdr:cNvPr id="1" name="Picture 1"/>
        <xdr:cNvPicPr preferRelativeResize="1">
          <a:picLocks noChangeAspect="1"/>
        </xdr:cNvPicPr>
      </xdr:nvPicPr>
      <xdr:blipFill>
        <a:blip r:embed="rId1"/>
        <a:stretch>
          <a:fillRect/>
        </a:stretch>
      </xdr:blipFill>
      <xdr:spPr>
        <a:xfrm>
          <a:off x="0" y="190500"/>
          <a:ext cx="2000250" cy="752475"/>
        </a:xfrm>
        <a:prstGeom prst="rect">
          <a:avLst/>
        </a:prstGeom>
        <a:noFill/>
        <a:ln w="9525" cmpd="sng">
          <a:noFill/>
        </a:ln>
      </xdr:spPr>
    </xdr:pic>
    <xdr:clientData/>
  </xdr:twoCellAnchor>
  <xdr:twoCellAnchor>
    <xdr:from>
      <xdr:col>17</xdr:col>
      <xdr:colOff>428625</xdr:colOff>
      <xdr:row>28</xdr:row>
      <xdr:rowOff>142875</xdr:rowOff>
    </xdr:from>
    <xdr:to>
      <xdr:col>32</xdr:col>
      <xdr:colOff>28575</xdr:colOff>
      <xdr:row>48</xdr:row>
      <xdr:rowOff>95250</xdr:rowOff>
    </xdr:to>
    <xdr:graphicFrame>
      <xdr:nvGraphicFramePr>
        <xdr:cNvPr id="2" name="Chart 2"/>
        <xdr:cNvGraphicFramePr/>
      </xdr:nvGraphicFramePr>
      <xdr:xfrm>
        <a:off x="12239625" y="5353050"/>
        <a:ext cx="8362950" cy="364807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28575"/>
          <a:ext cx="2000250" cy="7524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104775</xdr:colOff>
      <xdr:row>4</xdr:row>
      <xdr:rowOff>142875</xdr:rowOff>
    </xdr:to>
    <xdr:pic>
      <xdr:nvPicPr>
        <xdr:cNvPr id="1" name="Picture 1"/>
        <xdr:cNvPicPr preferRelativeResize="1">
          <a:picLocks noChangeAspect="1"/>
        </xdr:cNvPicPr>
      </xdr:nvPicPr>
      <xdr:blipFill>
        <a:blip r:embed="rId1"/>
        <a:stretch>
          <a:fillRect/>
        </a:stretch>
      </xdr:blipFill>
      <xdr:spPr>
        <a:xfrm>
          <a:off x="0" y="180975"/>
          <a:ext cx="1628775" cy="6096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0</xdr:col>
      <xdr:colOff>1743075</xdr:colOff>
      <xdr:row>4</xdr:row>
      <xdr:rowOff>47625</xdr:rowOff>
    </xdr:to>
    <xdr:pic>
      <xdr:nvPicPr>
        <xdr:cNvPr id="1" name="Picture 1"/>
        <xdr:cNvPicPr preferRelativeResize="1">
          <a:picLocks noChangeAspect="1"/>
        </xdr:cNvPicPr>
      </xdr:nvPicPr>
      <xdr:blipFill>
        <a:blip r:embed="rId1"/>
        <a:stretch>
          <a:fillRect/>
        </a:stretch>
      </xdr:blipFill>
      <xdr:spPr>
        <a:xfrm>
          <a:off x="104775" y="85725"/>
          <a:ext cx="1638300" cy="609600"/>
        </a:xfrm>
        <a:prstGeom prst="rect">
          <a:avLst/>
        </a:prstGeom>
        <a:noFill/>
        <a:ln w="9525" cmpd="sng">
          <a:noFill/>
        </a:ln>
      </xdr:spPr>
    </xdr:pic>
    <xdr:clientData/>
  </xdr:twoCellAnchor>
  <xdr:twoCellAnchor>
    <xdr:from>
      <xdr:col>1</xdr:col>
      <xdr:colOff>295275</xdr:colOff>
      <xdr:row>22</xdr:row>
      <xdr:rowOff>85725</xdr:rowOff>
    </xdr:from>
    <xdr:to>
      <xdr:col>10</xdr:col>
      <xdr:colOff>619125</xdr:colOff>
      <xdr:row>42</xdr:row>
      <xdr:rowOff>95250</xdr:rowOff>
    </xdr:to>
    <xdr:graphicFrame>
      <xdr:nvGraphicFramePr>
        <xdr:cNvPr id="2" name="Chart 2"/>
        <xdr:cNvGraphicFramePr/>
      </xdr:nvGraphicFramePr>
      <xdr:xfrm>
        <a:off x="2409825" y="4133850"/>
        <a:ext cx="7096125" cy="35718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0</xdr:col>
      <xdr:colOff>1781175</xdr:colOff>
      <xdr:row>4</xdr:row>
      <xdr:rowOff>0</xdr:rowOff>
    </xdr:to>
    <xdr:pic>
      <xdr:nvPicPr>
        <xdr:cNvPr id="1" name="Picture 1"/>
        <xdr:cNvPicPr preferRelativeResize="1">
          <a:picLocks noChangeAspect="1"/>
        </xdr:cNvPicPr>
      </xdr:nvPicPr>
      <xdr:blipFill>
        <a:blip r:embed="rId1"/>
        <a:stretch>
          <a:fillRect/>
        </a:stretch>
      </xdr:blipFill>
      <xdr:spPr>
        <a:xfrm>
          <a:off x="152400" y="38100"/>
          <a:ext cx="1628775" cy="609600"/>
        </a:xfrm>
        <a:prstGeom prst="rect">
          <a:avLst/>
        </a:prstGeom>
        <a:noFill/>
        <a:ln w="9525" cmpd="sng">
          <a:noFill/>
        </a:ln>
      </xdr:spPr>
    </xdr:pic>
    <xdr:clientData/>
  </xdr:twoCellAnchor>
  <xdr:twoCellAnchor>
    <xdr:from>
      <xdr:col>1</xdr:col>
      <xdr:colOff>133350</xdr:colOff>
      <xdr:row>16</xdr:row>
      <xdr:rowOff>85725</xdr:rowOff>
    </xdr:from>
    <xdr:to>
      <xdr:col>8</xdr:col>
      <xdr:colOff>533400</xdr:colOff>
      <xdr:row>30</xdr:row>
      <xdr:rowOff>123825</xdr:rowOff>
    </xdr:to>
    <xdr:graphicFrame>
      <xdr:nvGraphicFramePr>
        <xdr:cNvPr id="2" name="Chart 2"/>
        <xdr:cNvGraphicFramePr/>
      </xdr:nvGraphicFramePr>
      <xdr:xfrm>
        <a:off x="2505075" y="2638425"/>
        <a:ext cx="5267325" cy="2171700"/>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1781175</xdr:colOff>
      <xdr:row>4</xdr:row>
      <xdr:rowOff>104775</xdr:rowOff>
    </xdr:to>
    <xdr:pic>
      <xdr:nvPicPr>
        <xdr:cNvPr id="1" name="Picture 1"/>
        <xdr:cNvPicPr preferRelativeResize="1">
          <a:picLocks noChangeAspect="1"/>
        </xdr:cNvPicPr>
      </xdr:nvPicPr>
      <xdr:blipFill>
        <a:blip r:embed="rId1"/>
        <a:stretch>
          <a:fillRect/>
        </a:stretch>
      </xdr:blipFill>
      <xdr:spPr>
        <a:xfrm>
          <a:off x="0" y="161925"/>
          <a:ext cx="1781175" cy="590550"/>
        </a:xfrm>
        <a:prstGeom prst="rect">
          <a:avLst/>
        </a:prstGeom>
        <a:noFill/>
        <a:ln w="9525" cmpd="sng">
          <a:noFill/>
        </a:ln>
      </xdr:spPr>
    </xdr:pic>
    <xdr:clientData/>
  </xdr:twoCellAnchor>
  <xdr:twoCellAnchor>
    <xdr:from>
      <xdr:col>11</xdr:col>
      <xdr:colOff>647700</xdr:colOff>
      <xdr:row>20</xdr:row>
      <xdr:rowOff>47625</xdr:rowOff>
    </xdr:from>
    <xdr:to>
      <xdr:col>20</xdr:col>
      <xdr:colOff>333375</xdr:colOff>
      <xdr:row>39</xdr:row>
      <xdr:rowOff>114300</xdr:rowOff>
    </xdr:to>
    <xdr:graphicFrame>
      <xdr:nvGraphicFramePr>
        <xdr:cNvPr id="2" name="Chart 2"/>
        <xdr:cNvGraphicFramePr/>
      </xdr:nvGraphicFramePr>
      <xdr:xfrm>
        <a:off x="10715625" y="3257550"/>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104775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21</xdr:row>
      <xdr:rowOff>66675</xdr:rowOff>
    </xdr:from>
    <xdr:to>
      <xdr:col>19</xdr:col>
      <xdr:colOff>666750</xdr:colOff>
      <xdr:row>37</xdr:row>
      <xdr:rowOff>47625</xdr:rowOff>
    </xdr:to>
    <xdr:graphicFrame>
      <xdr:nvGraphicFramePr>
        <xdr:cNvPr id="1" name="Chart 1"/>
        <xdr:cNvGraphicFramePr/>
      </xdr:nvGraphicFramePr>
      <xdr:xfrm>
        <a:off x="8543925" y="3448050"/>
        <a:ext cx="6134100" cy="2419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1</xdr:row>
      <xdr:rowOff>85725</xdr:rowOff>
    </xdr:from>
    <xdr:to>
      <xdr:col>1</xdr:col>
      <xdr:colOff>247650</xdr:colOff>
      <xdr:row>4</xdr:row>
      <xdr:rowOff>85725</xdr:rowOff>
    </xdr:to>
    <xdr:pic>
      <xdr:nvPicPr>
        <xdr:cNvPr id="2" name="Picture 2"/>
        <xdr:cNvPicPr preferRelativeResize="1">
          <a:picLocks noChangeAspect="1"/>
        </xdr:cNvPicPr>
      </xdr:nvPicPr>
      <xdr:blipFill>
        <a:blip r:embed="rId2"/>
        <a:stretch>
          <a:fillRect/>
        </a:stretch>
      </xdr:blipFill>
      <xdr:spPr>
        <a:xfrm>
          <a:off x="104775" y="247650"/>
          <a:ext cx="1638300" cy="4857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0</xdr:col>
      <xdr:colOff>1752600</xdr:colOff>
      <xdr:row>3</xdr:row>
      <xdr:rowOff>85725</xdr:rowOff>
    </xdr:to>
    <xdr:pic>
      <xdr:nvPicPr>
        <xdr:cNvPr id="1" name="Picture 1"/>
        <xdr:cNvPicPr preferRelativeResize="1">
          <a:picLocks noChangeAspect="1"/>
        </xdr:cNvPicPr>
      </xdr:nvPicPr>
      <xdr:blipFill>
        <a:blip r:embed="rId1"/>
        <a:stretch>
          <a:fillRect/>
        </a:stretch>
      </xdr:blipFill>
      <xdr:spPr>
        <a:xfrm>
          <a:off x="104775" y="85725"/>
          <a:ext cx="1638300" cy="485775"/>
        </a:xfrm>
        <a:prstGeom prst="rect">
          <a:avLst/>
        </a:prstGeom>
        <a:noFill/>
        <a:ln w="9525" cmpd="sng">
          <a:noFill/>
        </a:ln>
      </xdr:spPr>
    </xdr:pic>
    <xdr:clientData/>
  </xdr:twoCellAnchor>
  <xdr:twoCellAnchor>
    <xdr:from>
      <xdr:col>11</xdr:col>
      <xdr:colOff>247650</xdr:colOff>
      <xdr:row>18</xdr:row>
      <xdr:rowOff>104775</xdr:rowOff>
    </xdr:from>
    <xdr:to>
      <xdr:col>19</xdr:col>
      <xdr:colOff>19050</xdr:colOff>
      <xdr:row>33</xdr:row>
      <xdr:rowOff>28575</xdr:rowOff>
    </xdr:to>
    <xdr:graphicFrame>
      <xdr:nvGraphicFramePr>
        <xdr:cNvPr id="2" name="Chart 3"/>
        <xdr:cNvGraphicFramePr/>
      </xdr:nvGraphicFramePr>
      <xdr:xfrm>
        <a:off x="9534525" y="3000375"/>
        <a:ext cx="5334000" cy="2247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28</xdr:col>
      <xdr:colOff>180975</xdr:colOff>
      <xdr:row>26</xdr:row>
      <xdr:rowOff>123825</xdr:rowOff>
    </xdr:from>
    <xdr:to>
      <xdr:col>40</xdr:col>
      <xdr:colOff>257175</xdr:colOff>
      <xdr:row>50</xdr:row>
      <xdr:rowOff>85725</xdr:rowOff>
    </xdr:to>
    <xdr:graphicFrame>
      <xdr:nvGraphicFramePr>
        <xdr:cNvPr id="2" name="Chart 2"/>
        <xdr:cNvGraphicFramePr/>
      </xdr:nvGraphicFramePr>
      <xdr:xfrm>
        <a:off x="20840700" y="5105400"/>
        <a:ext cx="7448550" cy="4448175"/>
      </xdr:xfrm>
      <a:graphic>
        <a:graphicData uri="http://schemas.openxmlformats.org/drawingml/2006/chart">
          <c:chart xmlns:c="http://schemas.openxmlformats.org/drawingml/2006/chart" r:id="rId2"/>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12</xdr:row>
      <xdr:rowOff>142875</xdr:rowOff>
    </xdr:from>
    <xdr:to>
      <xdr:col>20</xdr:col>
      <xdr:colOff>95250</xdr:colOff>
      <xdr:row>26</xdr:row>
      <xdr:rowOff>85725</xdr:rowOff>
    </xdr:to>
    <xdr:graphicFrame>
      <xdr:nvGraphicFramePr>
        <xdr:cNvPr id="1" name="Chart 1"/>
        <xdr:cNvGraphicFramePr/>
      </xdr:nvGraphicFramePr>
      <xdr:xfrm>
        <a:off x="11277600" y="2085975"/>
        <a:ext cx="5076825" cy="2124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0</xdr:row>
      <xdr:rowOff>85725</xdr:rowOff>
    </xdr:from>
    <xdr:to>
      <xdr:col>0</xdr:col>
      <xdr:colOff>1733550</xdr:colOff>
      <xdr:row>3</xdr:row>
      <xdr:rowOff>85725</xdr:rowOff>
    </xdr:to>
    <xdr:pic>
      <xdr:nvPicPr>
        <xdr:cNvPr id="2" name="Picture 2"/>
        <xdr:cNvPicPr preferRelativeResize="1">
          <a:picLocks noChangeAspect="1"/>
        </xdr:cNvPicPr>
      </xdr:nvPicPr>
      <xdr:blipFill>
        <a:blip r:embed="rId2"/>
        <a:stretch>
          <a:fillRect/>
        </a:stretch>
      </xdr:blipFill>
      <xdr:spPr>
        <a:xfrm>
          <a:off x="104775" y="85725"/>
          <a:ext cx="1628775" cy="4857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85725</xdr:rowOff>
    </xdr:from>
    <xdr:to>
      <xdr:col>0</xdr:col>
      <xdr:colOff>1809750</xdr:colOff>
      <xdr:row>4</xdr:row>
      <xdr:rowOff>47625</xdr:rowOff>
    </xdr:to>
    <xdr:pic>
      <xdr:nvPicPr>
        <xdr:cNvPr id="1" name="Picture 1"/>
        <xdr:cNvPicPr preferRelativeResize="1">
          <a:picLocks noChangeAspect="1"/>
        </xdr:cNvPicPr>
      </xdr:nvPicPr>
      <xdr:blipFill>
        <a:blip r:embed="rId1"/>
        <a:stretch>
          <a:fillRect/>
        </a:stretch>
      </xdr:blipFill>
      <xdr:spPr>
        <a:xfrm>
          <a:off x="180975" y="85725"/>
          <a:ext cx="1628775" cy="6096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16</xdr:row>
      <xdr:rowOff>57150</xdr:rowOff>
    </xdr:from>
    <xdr:to>
      <xdr:col>19</xdr:col>
      <xdr:colOff>85725</xdr:colOff>
      <xdr:row>30</xdr:row>
      <xdr:rowOff>85725</xdr:rowOff>
    </xdr:to>
    <xdr:graphicFrame>
      <xdr:nvGraphicFramePr>
        <xdr:cNvPr id="1" name="Chart 1"/>
        <xdr:cNvGraphicFramePr/>
      </xdr:nvGraphicFramePr>
      <xdr:xfrm>
        <a:off x="8458200" y="2638425"/>
        <a:ext cx="5981700" cy="22860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1628775</xdr:colOff>
      <xdr:row>3</xdr:row>
      <xdr:rowOff>123825</xdr:rowOff>
    </xdr:to>
    <xdr:pic>
      <xdr:nvPicPr>
        <xdr:cNvPr id="2" name="Picture 2"/>
        <xdr:cNvPicPr preferRelativeResize="1">
          <a:picLocks noChangeAspect="1"/>
        </xdr:cNvPicPr>
      </xdr:nvPicPr>
      <xdr:blipFill>
        <a:blip r:embed="rId2"/>
        <a:stretch>
          <a:fillRect/>
        </a:stretch>
      </xdr:blipFill>
      <xdr:spPr>
        <a:xfrm>
          <a:off x="0" y="0"/>
          <a:ext cx="1628775" cy="6096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19</xdr:row>
      <xdr:rowOff>142875</xdr:rowOff>
    </xdr:from>
    <xdr:to>
      <xdr:col>15</xdr:col>
      <xdr:colOff>638175</xdr:colOff>
      <xdr:row>35</xdr:row>
      <xdr:rowOff>104775</xdr:rowOff>
    </xdr:to>
    <xdr:graphicFrame>
      <xdr:nvGraphicFramePr>
        <xdr:cNvPr id="1" name="Chart 1"/>
        <xdr:cNvGraphicFramePr/>
      </xdr:nvGraphicFramePr>
      <xdr:xfrm>
        <a:off x="6667500" y="3190875"/>
        <a:ext cx="6038850" cy="2486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1657350</xdr:colOff>
      <xdr:row>3</xdr:row>
      <xdr:rowOff>152400</xdr:rowOff>
    </xdr:to>
    <xdr:pic>
      <xdr:nvPicPr>
        <xdr:cNvPr id="2" name="Picture 2"/>
        <xdr:cNvPicPr preferRelativeResize="1">
          <a:picLocks noChangeAspect="1"/>
        </xdr:cNvPicPr>
      </xdr:nvPicPr>
      <xdr:blipFill>
        <a:blip r:embed="rId2"/>
        <a:stretch>
          <a:fillRect/>
        </a:stretch>
      </xdr:blipFill>
      <xdr:spPr>
        <a:xfrm>
          <a:off x="19050" y="28575"/>
          <a:ext cx="1638300" cy="6096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xdr:from>
      <xdr:col>9</xdr:col>
      <xdr:colOff>85725</xdr:colOff>
      <xdr:row>29</xdr:row>
      <xdr:rowOff>9525</xdr:rowOff>
    </xdr:from>
    <xdr:to>
      <xdr:col>20</xdr:col>
      <xdr:colOff>466725</xdr:colOff>
      <xdr:row>46</xdr:row>
      <xdr:rowOff>104775</xdr:rowOff>
    </xdr:to>
    <xdr:graphicFrame>
      <xdr:nvGraphicFramePr>
        <xdr:cNvPr id="3" name="Chart 3"/>
        <xdr:cNvGraphicFramePr/>
      </xdr:nvGraphicFramePr>
      <xdr:xfrm>
        <a:off x="7848600" y="5476875"/>
        <a:ext cx="6762750" cy="3333750"/>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xdr:from>
      <xdr:col>8</xdr:col>
      <xdr:colOff>209550</xdr:colOff>
      <xdr:row>29</xdr:row>
      <xdr:rowOff>9525</xdr:rowOff>
    </xdr:from>
    <xdr:to>
      <xdr:col>20</xdr:col>
      <xdr:colOff>76200</xdr:colOff>
      <xdr:row>46</xdr:row>
      <xdr:rowOff>85725</xdr:rowOff>
    </xdr:to>
    <xdr:graphicFrame>
      <xdr:nvGraphicFramePr>
        <xdr:cNvPr id="3" name="Chart 3"/>
        <xdr:cNvGraphicFramePr/>
      </xdr:nvGraphicFramePr>
      <xdr:xfrm>
        <a:off x="8543925" y="5476875"/>
        <a:ext cx="8067675" cy="3314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29</xdr:col>
      <xdr:colOff>342900</xdr:colOff>
      <xdr:row>22</xdr:row>
      <xdr:rowOff>114300</xdr:rowOff>
    </xdr:from>
    <xdr:to>
      <xdr:col>41</xdr:col>
      <xdr:colOff>247650</xdr:colOff>
      <xdr:row>43</xdr:row>
      <xdr:rowOff>85725</xdr:rowOff>
    </xdr:to>
    <xdr:graphicFrame>
      <xdr:nvGraphicFramePr>
        <xdr:cNvPr id="2" name="Chart 2"/>
        <xdr:cNvGraphicFramePr/>
      </xdr:nvGraphicFramePr>
      <xdr:xfrm>
        <a:off x="18449925" y="4305300"/>
        <a:ext cx="6734175" cy="39052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114300</xdr:rowOff>
    </xdr:from>
    <xdr:to>
      <xdr:col>0</xdr:col>
      <xdr:colOff>2228850</xdr:colOff>
      <xdr:row>4</xdr:row>
      <xdr:rowOff>95250</xdr:rowOff>
    </xdr:to>
    <xdr:pic>
      <xdr:nvPicPr>
        <xdr:cNvPr id="1" name="Picture 1"/>
        <xdr:cNvPicPr preferRelativeResize="1">
          <a:picLocks noChangeAspect="1"/>
        </xdr:cNvPicPr>
      </xdr:nvPicPr>
      <xdr:blipFill>
        <a:blip r:embed="rId1"/>
        <a:stretch>
          <a:fillRect/>
        </a:stretch>
      </xdr:blipFill>
      <xdr:spPr>
        <a:xfrm>
          <a:off x="228600" y="114300"/>
          <a:ext cx="2000250" cy="742950"/>
        </a:xfrm>
        <a:prstGeom prst="rect">
          <a:avLst/>
        </a:prstGeom>
        <a:noFill/>
        <a:ln w="9525" cmpd="sng">
          <a:noFill/>
        </a:ln>
      </xdr:spPr>
    </xdr:pic>
    <xdr:clientData/>
  </xdr:twoCellAnchor>
  <xdr:twoCellAnchor>
    <xdr:from>
      <xdr:col>25</xdr:col>
      <xdr:colOff>76200</xdr:colOff>
      <xdr:row>32</xdr:row>
      <xdr:rowOff>66675</xdr:rowOff>
    </xdr:from>
    <xdr:to>
      <xdr:col>40</xdr:col>
      <xdr:colOff>333375</xdr:colOff>
      <xdr:row>51</xdr:row>
      <xdr:rowOff>180975</xdr:rowOff>
    </xdr:to>
    <xdr:graphicFrame>
      <xdr:nvGraphicFramePr>
        <xdr:cNvPr id="2" name="Chart 2"/>
        <xdr:cNvGraphicFramePr/>
      </xdr:nvGraphicFramePr>
      <xdr:xfrm>
        <a:off x="16621125" y="6191250"/>
        <a:ext cx="8524875" cy="36957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15</xdr:row>
      <xdr:rowOff>19050</xdr:rowOff>
    </xdr:from>
    <xdr:to>
      <xdr:col>20</xdr:col>
      <xdr:colOff>685800</xdr:colOff>
      <xdr:row>30</xdr:row>
      <xdr:rowOff>28575</xdr:rowOff>
    </xdr:to>
    <xdr:graphicFrame>
      <xdr:nvGraphicFramePr>
        <xdr:cNvPr id="1" name="Chart 1"/>
        <xdr:cNvGraphicFramePr/>
      </xdr:nvGraphicFramePr>
      <xdr:xfrm>
        <a:off x="11353800" y="2571750"/>
        <a:ext cx="533400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295275</xdr:colOff>
      <xdr:row>1</xdr:row>
      <xdr:rowOff>28575</xdr:rowOff>
    </xdr:from>
    <xdr:to>
      <xdr:col>0</xdr:col>
      <xdr:colOff>2257425</xdr:colOff>
      <xdr:row>5</xdr:row>
      <xdr:rowOff>104775</xdr:rowOff>
    </xdr:to>
    <xdr:pic>
      <xdr:nvPicPr>
        <xdr:cNvPr id="2" name="Picture 2"/>
        <xdr:cNvPicPr preferRelativeResize="1">
          <a:picLocks noChangeAspect="1"/>
        </xdr:cNvPicPr>
      </xdr:nvPicPr>
      <xdr:blipFill>
        <a:blip r:embed="rId2"/>
        <a:stretch>
          <a:fillRect/>
        </a:stretch>
      </xdr:blipFill>
      <xdr:spPr>
        <a:xfrm>
          <a:off x="295275" y="190500"/>
          <a:ext cx="196215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twoCellAnchor>
    <xdr:from>
      <xdr:col>28</xdr:col>
      <xdr:colOff>123825</xdr:colOff>
      <xdr:row>22</xdr:row>
      <xdr:rowOff>114300</xdr:rowOff>
    </xdr:from>
    <xdr:to>
      <xdr:col>40</xdr:col>
      <xdr:colOff>285750</xdr:colOff>
      <xdr:row>43</xdr:row>
      <xdr:rowOff>104775</xdr:rowOff>
    </xdr:to>
    <xdr:graphicFrame>
      <xdr:nvGraphicFramePr>
        <xdr:cNvPr id="2" name="Chart 2"/>
        <xdr:cNvGraphicFramePr/>
      </xdr:nvGraphicFramePr>
      <xdr:xfrm>
        <a:off x="16544925" y="3990975"/>
        <a:ext cx="6486525" cy="32385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twoCellAnchor>
    <xdr:from>
      <xdr:col>29</xdr:col>
      <xdr:colOff>381000</xdr:colOff>
      <xdr:row>27</xdr:row>
      <xdr:rowOff>66675</xdr:rowOff>
    </xdr:from>
    <xdr:to>
      <xdr:col>40</xdr:col>
      <xdr:colOff>209550</xdr:colOff>
      <xdr:row>45</xdr:row>
      <xdr:rowOff>57150</xdr:rowOff>
    </xdr:to>
    <xdr:graphicFrame>
      <xdr:nvGraphicFramePr>
        <xdr:cNvPr id="2" name="Chart 2"/>
        <xdr:cNvGraphicFramePr/>
      </xdr:nvGraphicFramePr>
      <xdr:xfrm>
        <a:off x="19631025" y="5010150"/>
        <a:ext cx="6362700" cy="2838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6"/>
  <sheetViews>
    <sheetView tabSelected="1" workbookViewId="0" topLeftCell="A1">
      <selection activeCell="F1" sqref="F1"/>
    </sheetView>
  </sheetViews>
  <sheetFormatPr defaultColWidth="9.00390625" defaultRowHeight="12"/>
  <cols>
    <col min="1" max="16384" width="9.125" style="771" customWidth="1"/>
  </cols>
  <sheetData>
    <row r="1" ht="18">
      <c r="A1" s="772" t="s">
        <v>228</v>
      </c>
    </row>
    <row r="2" ht="15.75">
      <c r="A2" s="292" t="s">
        <v>229</v>
      </c>
    </row>
    <row r="5" ht="15.75">
      <c r="A5" s="292" t="s">
        <v>512</v>
      </c>
    </row>
    <row r="7" ht="12">
      <c r="A7" s="673" t="s">
        <v>470</v>
      </c>
    </row>
    <row r="8" ht="12">
      <c r="A8" s="673" t="s">
        <v>466</v>
      </c>
    </row>
    <row r="9" ht="12">
      <c r="A9" s="673" t="s">
        <v>682</v>
      </c>
    </row>
    <row r="10" ht="12">
      <c r="A10" s="673" t="s">
        <v>463</v>
      </c>
    </row>
    <row r="11" ht="12">
      <c r="A11" s="673" t="s">
        <v>461</v>
      </c>
    </row>
    <row r="12" ht="12">
      <c r="A12" s="673" t="s">
        <v>459</v>
      </c>
    </row>
    <row r="13" ht="12">
      <c r="A13" s="673" t="s">
        <v>484</v>
      </c>
    </row>
    <row r="14" ht="12">
      <c r="A14" s="673" t="s">
        <v>457</v>
      </c>
    </row>
    <row r="15" ht="12">
      <c r="A15" s="673" t="s">
        <v>474</v>
      </c>
    </row>
    <row r="16" ht="12">
      <c r="A16" s="674" t="s">
        <v>480</v>
      </c>
    </row>
    <row r="17" ht="12">
      <c r="A17" s="673" t="s">
        <v>482</v>
      </c>
    </row>
    <row r="18" ht="12">
      <c r="A18" s="673" t="s">
        <v>485</v>
      </c>
    </row>
    <row r="19" ht="12">
      <c r="A19" s="673" t="s">
        <v>487</v>
      </c>
    </row>
    <row r="20" ht="12">
      <c r="A20" s="673" t="s">
        <v>488</v>
      </c>
    </row>
    <row r="21" ht="12">
      <c r="A21" s="673" t="s">
        <v>256</v>
      </c>
    </row>
    <row r="22" ht="12">
      <c r="A22" s="673" t="s">
        <v>258</v>
      </c>
    </row>
    <row r="23" ht="12">
      <c r="A23" s="673" t="s">
        <v>260</v>
      </c>
    </row>
    <row r="24" ht="12">
      <c r="A24" s="673" t="s">
        <v>262</v>
      </c>
    </row>
    <row r="25" ht="12">
      <c r="A25" s="673" t="s">
        <v>264</v>
      </c>
    </row>
    <row r="26" ht="12">
      <c r="A26" s="673" t="s">
        <v>266</v>
      </c>
    </row>
    <row r="27" ht="12">
      <c r="A27" s="673" t="s">
        <v>103</v>
      </c>
    </row>
    <row r="28" ht="12">
      <c r="A28" s="673" t="s">
        <v>107</v>
      </c>
    </row>
    <row r="29" ht="12">
      <c r="A29" s="673" t="s">
        <v>109</v>
      </c>
    </row>
    <row r="30" ht="12">
      <c r="A30" s="673" t="s">
        <v>111</v>
      </c>
    </row>
    <row r="31" ht="12">
      <c r="A31" s="673" t="s">
        <v>783</v>
      </c>
    </row>
    <row r="32" ht="12">
      <c r="A32" s="673" t="s">
        <v>785</v>
      </c>
    </row>
    <row r="33" ht="12">
      <c r="A33" s="673" t="s">
        <v>787</v>
      </c>
    </row>
    <row r="34" ht="12">
      <c r="A34" s="673" t="s">
        <v>789</v>
      </c>
    </row>
    <row r="35" ht="12">
      <c r="A35" s="673" t="s">
        <v>792</v>
      </c>
    </row>
    <row r="36" ht="12">
      <c r="A36" s="673" t="s">
        <v>794</v>
      </c>
    </row>
    <row r="37" ht="12">
      <c r="A37" s="673" t="s">
        <v>796</v>
      </c>
    </row>
    <row r="38" ht="12">
      <c r="A38" s="673" t="s">
        <v>799</v>
      </c>
    </row>
    <row r="39" ht="12">
      <c r="A39" s="673" t="s">
        <v>802</v>
      </c>
    </row>
    <row r="40" ht="12">
      <c r="A40" s="673" t="s">
        <v>805</v>
      </c>
    </row>
    <row r="41" ht="12">
      <c r="A41" s="673" t="s">
        <v>807</v>
      </c>
    </row>
    <row r="42" ht="12">
      <c r="A42" s="673" t="s">
        <v>809</v>
      </c>
    </row>
    <row r="43" ht="12">
      <c r="A43" s="673" t="s">
        <v>817</v>
      </c>
    </row>
    <row r="44" ht="12">
      <c r="A44" s="673" t="s">
        <v>818</v>
      </c>
    </row>
    <row r="45" ht="12">
      <c r="A45" s="673" t="s">
        <v>822</v>
      </c>
    </row>
    <row r="46" ht="12">
      <c r="A46" s="673" t="s">
        <v>824</v>
      </c>
    </row>
    <row r="47" ht="12">
      <c r="A47" s="673" t="s">
        <v>826</v>
      </c>
    </row>
    <row r="48" ht="12">
      <c r="A48" s="673" t="s">
        <v>828</v>
      </c>
    </row>
    <row r="49" ht="12">
      <c r="A49" s="673" t="s">
        <v>830</v>
      </c>
    </row>
    <row r="50" ht="12">
      <c r="A50" s="673" t="s">
        <v>832</v>
      </c>
    </row>
    <row r="51" ht="12">
      <c r="A51" s="673" t="s">
        <v>9</v>
      </c>
    </row>
    <row r="54" ht="12.75">
      <c r="A54" s="755" t="s">
        <v>268</v>
      </c>
    </row>
    <row r="55" ht="12.75">
      <c r="A55" s="755" t="s">
        <v>311</v>
      </c>
    </row>
    <row r="56" ht="12.75">
      <c r="A56" s="755" t="s">
        <v>315</v>
      </c>
    </row>
  </sheetData>
  <hyperlinks>
    <hyperlink ref="A7" location="'Tabell fig. 1 och 60'!A1" display="Tabell till figur 1 och  60: Koldioxidutsläpp totalt, per invånare samt per BNP år 2006 i EU samt i OECD-länderna"/>
    <hyperlink ref="A8" location="'Tabell fig. 2'!A1" display="Tabell till figur 2: Utsläpp av koldioxid (CO2) i Sverige 1980 samt 1990-2007, 1000 ton"/>
    <hyperlink ref="A9" location="'Tabell till fig. 7'!A1" display="Tabell till figur 7: Energitillförsel och energianvändning i Sverige år 2008, TWh"/>
    <hyperlink ref="A10" location="'Tabell fig. 8'!A1" display="Tabell till figur 8: Sveriges totala energianvändning 1970–2008, TWh"/>
    <hyperlink ref="A11" location="'Tabell fig. 9'!A1" display="Tabell till figur 9: Sveriges totala energianvändning 1970-2008, energiomvandlingssektorns förluster är fördelade på slutanvändarna, TWh"/>
    <hyperlink ref="A12" location="'Tabell fig. 10'!A1" display="Tabell till figur 10: Sveriges totala energitillförsel 1970-2008, TWh"/>
    <hyperlink ref="A13" location="'Tabell fig. 11'!A1" display="Tabell till figur 11: Sveriges totala andel förnybart, 1990-2008"/>
    <hyperlink ref="A14" location="'Tabell fig. 12'!A1" display="Tabell till figur 12: Elanvändning inom sektorn bostäder och service m.m., 1970–2008, TWh, normalårskorrigerad"/>
    <hyperlink ref="A15" location="'Tabell fig. 13'!A1" display="Tabell till figur 13: Slutlig energianvändning inom sektorn bostäder och service m.m., 1970–2008, TWh"/>
    <hyperlink ref="A16" location="'Tabell fig. 14'!A1" display="Tabell till figur 14: Slutlig energianvändning inom industrisektorn 1970–2008, TWh"/>
    <hyperlink ref="A17" location="'Tabell fig. 15 '!A1" display="Tabell till figur 15: Industrins energianvändning per bransh 1990–2008, TWh"/>
    <hyperlink ref="A18" location="'Tabell fig. 16 '!A1" display="Tabell till figur 16: Industrins elanvändning per bransch 1970–2008, TWh"/>
    <hyperlink ref="A19" location="'Tabell fig. 17'!A1" display="Tabell till figur 17: Industrins specifika oljeanvändning 1970–2008, kWh per krona förädlingsvärde, 2000 års priser"/>
    <hyperlink ref="A20" location="'Tabell fig. 18'!A1" display="Tabell till figur 18: Industrins specifika elanvändning 1970–2008, kWh per krona förädlingsvärde, 2000 års priser"/>
    <hyperlink ref="A21" location="'Tabell fig 19'!A1" display="Tabell till figur 19: Slutlig energianvändning i transportsektorn 1970–2008, inklusive utrikes sjöfart, TWh"/>
    <hyperlink ref="A22" location="'tab till fig 20'!A1" display="Tabell till figur 20: Slutlig energianvändning av biodrivmedel, 2000–2008, TWh"/>
    <hyperlink ref="A23" location="'Tabell fig 21'!A1" display="Tabell till figur 21: Sveriges elanvändning per sektor 1970–2008, TWh"/>
    <hyperlink ref="A24" location="'Tabell fig 22 &amp; 27'!A1" display="Tabell till figur 22 och 27: Sveriges elproduktion 1970–2008, TWh"/>
    <hyperlink ref="A25" location="'Tabell fig 23'!A1" display="Tabell till figur 23: Insatt bränsle för elproduktion, 1983-2008, GWh"/>
    <hyperlink ref="A26" location="'Tabell fig. 24'!A1" display="Tabell till figur 24: Vindkraftens utveckling 1982–2008"/>
    <hyperlink ref="A27" location="'Tabell fig. 25'!A1" display="Tabell till figur 25: Elproduktion per invånare med relativ fördelning på kraftslag, 2008, kWh/invånare"/>
    <hyperlink ref="A28" location="'Tabell fig. 29'!A1" display="Tabell till figur 29: Användning av fjärrvärme, 1970–2008, TWh"/>
    <hyperlink ref="A29" location="'Tabell fig. 30'!A1" display="Tabell till figur 30: Tillförd energi i fjärrvärme uppdelat på energibärare, 1970–2008, TWh"/>
    <hyperlink ref="A30" location="'Tabell fig. 31'!A1" display="Tabell till figur 31: Levererad fjärrkyla, 1992–2008, GWh"/>
    <hyperlink ref="A31" location="'Tabell fig. 34'!A1" display="Tabell till figur 34: Användning av oljeprodukter i Sverige, inklusive utrikes sjöfart, 1970-2008, miljoner m3"/>
    <hyperlink ref="A32" location="'Tabell fig. 35 och 36'!A1" display="Tabell till figur 35 och 36: Den svenska nettoimporten av råolja och oljeprodukter i miljoner ton fördelade på ursprungsländer 1972–2008"/>
    <hyperlink ref="A33" location="'Tabell fig. 37'!A1" display="Tabell till figur 37: Löpande nominella och reala priser på lätt råolja, 1970–2008, dollar per fat"/>
    <hyperlink ref="A34" location="'Tabell fig. 38'!A1" display="Tabell till figur 38: Användning av energikol i Sverige 1985–2008, 1000 ton"/>
    <hyperlink ref="A35" location="'Tabell fig. 39'!A1" display="Tabell till figur 39: Användning av biobränslen, torv m.m. i industrin (inklusive elgenerering), 1980–2008, TWh"/>
    <hyperlink ref="A36" location="'Tabell fig. 40'!A1" display="Tabell till figur 40: Användning av biobränslen, torv m.m. i fjärrvärmeverk, 1980–2008, TWh"/>
    <hyperlink ref="A37" location="'Tabell fig. 41'!A1" display="Tabell till figur 41: Tillförsel av pellets till den svenska marknaden 1997-2008, TWh"/>
    <hyperlink ref="A38" location="'Tabell fig. 42'!A1" display="Tabell till figur 42: Löpande kommersiella energipriser i Sverige, inklusive skatt, 1970–2008, öre/kWh"/>
    <hyperlink ref="A39" location="'Tabell fig. 48'!A1" display="Tabell till figur 48: Global tillförsel av primär energi, 1990-2008, TWh"/>
    <hyperlink ref="A40" location="'Tabell fig. 50'!A1" display="Tabell till figur 50: Världens oljeanvändning 1990-2008, TWh"/>
    <hyperlink ref="A41" location="'Tabell fig. 51'!A1" display="Tabell till figur 51: Kolprisutvecklingen i EU, USA och Japan 1999-2008, US dollar/ton"/>
    <hyperlink ref="A42" location="'Tabell fig. 52'!A1" display="Tabell till figur 52: Världens kolanvändning 1990-2008, TWh"/>
    <hyperlink ref="A43" location="'Tabell fig. 53'!A1" display="Tabell till figur 53: Importpris för naturgas, US dollar/MBTU, och råolja, US dollar/fat, 1999-2008"/>
    <hyperlink ref="A44" location="'Tabell fig. 54'!A1" display="Tabell till figur 54: Världens gasanvändning 1990-2008, TWh"/>
    <hyperlink ref="A45" location="'Tabell fig. 55'!A1" display="Tabell till figur 55: Världens användning av förnybar energi 1990-2007, TWh"/>
    <hyperlink ref="A46" location="'Tabell fig. 56'!A1" display="Tabell till figur 56: Världens energianvändning fördelat på sektorer 1990-2007, TWh"/>
    <hyperlink ref="A47" location="'Tabell fig. 57'!A1" display="Tabell till figur 57: Regional energianvändning för 1990 och 2007, kWh per capita"/>
    <hyperlink ref="A48" location="'Tabell fig. 58'!A1" display="Tabell till figur 58: Elproduktion i världen efter produktionsslag, 1990-2007, TWh"/>
    <hyperlink ref="A49" location="'Tabell fig. 59'!A1" display="Tabell till figur 59: Regional elanvändning i världen 1990-2007, TWh"/>
    <hyperlink ref="A50" location="'Tabell fig. 61'!A1" display="Tabell till figur 61: Utsläpp av svaveldioxid (SO2) i Sverige 1990–2007, 1000 ton"/>
    <hyperlink ref="A51" location="'Tabell fig. 62'!A1" display="Tabell till figur 62: Utsläpp av kväveoxider (räknat som NO2) i Sverige 1990–2007, 1000 ton"/>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8:AN30"/>
  <sheetViews>
    <sheetView zoomScale="75" zoomScaleNormal="75" workbookViewId="0" topLeftCell="A1">
      <pane xSplit="1" ySplit="11" topLeftCell="B12" activePane="bottomRight" state="frozen"/>
      <selection pane="topLeft" activeCell="A20" sqref="A20"/>
      <selection pane="topRight" activeCell="A20" sqref="A20"/>
      <selection pane="bottomLeft" activeCell="A20" sqref="A20"/>
      <selection pane="bottomRight" activeCell="B1" sqref="B1"/>
    </sheetView>
  </sheetViews>
  <sheetFormatPr defaultColWidth="9.00390625" defaultRowHeight="12"/>
  <cols>
    <col min="1" max="1" width="35.625" style="186" customWidth="1"/>
    <col min="2" max="37" width="7.75390625" style="186" customWidth="1"/>
    <col min="38" max="38" width="7.875" style="186" customWidth="1"/>
    <col min="39" max="39" width="8.75390625" style="186" customWidth="1"/>
    <col min="40" max="40" width="7.125" style="186" bestFit="1" customWidth="1"/>
    <col min="41" max="16384" width="11.375" style="186" customWidth="1"/>
  </cols>
  <sheetData>
    <row r="1" ht="15"/>
    <row r="2" ht="15"/>
    <row r="3" ht="15"/>
    <row r="4" ht="15"/>
    <row r="8" ht="15.75">
      <c r="A8" s="185" t="s">
        <v>474</v>
      </c>
    </row>
    <row r="9" s="185" customFormat="1" ht="15.75">
      <c r="A9" s="187" t="s">
        <v>475</v>
      </c>
    </row>
    <row r="10" s="187" customFormat="1" ht="15"/>
    <row r="11" spans="2:40" s="188" customFormat="1" ht="15.75">
      <c r="B11" s="188">
        <v>1970</v>
      </c>
      <c r="C11" s="188">
        <v>1971</v>
      </c>
      <c r="D11" s="188">
        <v>1972</v>
      </c>
      <c r="E11" s="188">
        <v>1973</v>
      </c>
      <c r="F11" s="188">
        <v>1974</v>
      </c>
      <c r="G11" s="188">
        <v>1975</v>
      </c>
      <c r="H11" s="188">
        <v>1976</v>
      </c>
      <c r="I11" s="188">
        <v>1977</v>
      </c>
      <c r="J11" s="188">
        <v>1978</v>
      </c>
      <c r="K11" s="188">
        <v>1979</v>
      </c>
      <c r="L11" s="188">
        <v>1980</v>
      </c>
      <c r="M11" s="188">
        <v>1981</v>
      </c>
      <c r="N11" s="188">
        <v>1982</v>
      </c>
      <c r="O11" s="188">
        <v>1983</v>
      </c>
      <c r="P11" s="188">
        <v>1984</v>
      </c>
      <c r="Q11" s="188">
        <v>1985</v>
      </c>
      <c r="R11" s="188">
        <v>1986</v>
      </c>
      <c r="S11" s="188">
        <v>1987</v>
      </c>
      <c r="T11" s="188">
        <v>1988</v>
      </c>
      <c r="U11" s="188">
        <v>1989</v>
      </c>
      <c r="V11" s="188">
        <v>1990</v>
      </c>
      <c r="W11" s="188">
        <v>1991</v>
      </c>
      <c r="X11" s="188">
        <v>1992</v>
      </c>
      <c r="Y11" s="188">
        <v>1993</v>
      </c>
      <c r="Z11" s="188">
        <v>1994</v>
      </c>
      <c r="AA11" s="188">
        <v>1995</v>
      </c>
      <c r="AB11" s="188">
        <v>1996</v>
      </c>
      <c r="AC11" s="188">
        <v>1997</v>
      </c>
      <c r="AD11" s="188">
        <v>1998</v>
      </c>
      <c r="AE11" s="188">
        <v>1999</v>
      </c>
      <c r="AF11" s="188">
        <v>2000</v>
      </c>
      <c r="AG11" s="188">
        <v>2001</v>
      </c>
      <c r="AH11" s="189">
        <v>2002</v>
      </c>
      <c r="AI11" s="188">
        <v>2003</v>
      </c>
      <c r="AJ11" s="188">
        <v>2004</v>
      </c>
      <c r="AK11" s="188">
        <v>2005</v>
      </c>
      <c r="AL11" s="188">
        <v>2006</v>
      </c>
      <c r="AM11" s="188">
        <v>2007</v>
      </c>
      <c r="AN11" s="188">
        <v>2008</v>
      </c>
    </row>
    <row r="12" spans="1:40" s="190" customFormat="1" ht="15">
      <c r="A12" s="190" t="s">
        <v>557</v>
      </c>
      <c r="B12" s="190">
        <v>118.6</v>
      </c>
      <c r="C12" s="190">
        <v>112.9</v>
      </c>
      <c r="D12" s="190">
        <v>109.2</v>
      </c>
      <c r="E12" s="190">
        <v>113.4</v>
      </c>
      <c r="F12" s="190">
        <v>90.2</v>
      </c>
      <c r="G12" s="190">
        <v>97.4</v>
      </c>
      <c r="H12" s="190">
        <v>103.6</v>
      </c>
      <c r="I12" s="190">
        <v>96.4</v>
      </c>
      <c r="J12" s="190">
        <v>95.5</v>
      </c>
      <c r="K12" s="190">
        <v>99</v>
      </c>
      <c r="L12" s="190">
        <v>87.3</v>
      </c>
      <c r="M12" s="190">
        <v>80.1</v>
      </c>
      <c r="N12" s="190">
        <v>68.6</v>
      </c>
      <c r="O12" s="191">
        <v>56.69361111111111</v>
      </c>
      <c r="P12" s="191">
        <v>50.592777777777776</v>
      </c>
      <c r="Q12" s="191">
        <v>49.41638888888889</v>
      </c>
      <c r="R12" s="191">
        <v>44.489444444444445</v>
      </c>
      <c r="S12" s="191">
        <v>47.97361111111111</v>
      </c>
      <c r="T12" s="191">
        <v>44.96277777777778</v>
      </c>
      <c r="U12" s="191">
        <v>41.51777777777777</v>
      </c>
      <c r="V12" s="191">
        <v>41.11805555555556</v>
      </c>
      <c r="W12" s="191">
        <v>40.376111111111115</v>
      </c>
      <c r="X12" s="191">
        <v>37.76305555555556</v>
      </c>
      <c r="Y12" s="191">
        <v>38.00388888888889</v>
      </c>
      <c r="Z12" s="191">
        <v>37.8925</v>
      </c>
      <c r="AA12" s="191">
        <v>36.15944444444444</v>
      </c>
      <c r="AB12" s="191">
        <v>36.71444444444444</v>
      </c>
      <c r="AC12" s="191">
        <v>33.41861111111111</v>
      </c>
      <c r="AD12" s="191">
        <v>32.07694444444444</v>
      </c>
      <c r="AE12" s="191">
        <v>30.37111111111111</v>
      </c>
      <c r="AF12" s="191">
        <v>30.015555555555554</v>
      </c>
      <c r="AG12" s="191">
        <v>28.2</v>
      </c>
      <c r="AH12" s="191">
        <v>26.3</v>
      </c>
      <c r="AI12" s="191">
        <v>24.43</v>
      </c>
      <c r="AJ12" s="191">
        <v>22.179444444444446</v>
      </c>
      <c r="AK12" s="191">
        <v>18.03916666666667</v>
      </c>
      <c r="AL12" s="191">
        <v>16.102222222222224</v>
      </c>
      <c r="AM12" s="191">
        <v>14.950833333333334</v>
      </c>
      <c r="AN12" s="191">
        <v>12.354722222222222</v>
      </c>
    </row>
    <row r="13" spans="1:40" s="192" customFormat="1" ht="14.25">
      <c r="A13" s="192" t="s">
        <v>558</v>
      </c>
      <c r="AE13" s="193"/>
      <c r="AF13" s="193"/>
      <c r="AG13" s="193"/>
      <c r="AH13" s="193"/>
      <c r="AM13" s="193"/>
      <c r="AN13" s="193"/>
    </row>
    <row r="14" spans="1:40" s="194" customFormat="1" ht="15">
      <c r="A14" s="194" t="s">
        <v>559</v>
      </c>
      <c r="B14" s="194">
        <v>21.9</v>
      </c>
      <c r="C14" s="194">
        <v>24.3</v>
      </c>
      <c r="D14" s="194">
        <v>26.7</v>
      </c>
      <c r="E14" s="194">
        <v>28.4</v>
      </c>
      <c r="F14" s="194">
        <v>28.2</v>
      </c>
      <c r="G14" s="194">
        <v>31.7</v>
      </c>
      <c r="H14" s="194">
        <v>35.9</v>
      </c>
      <c r="I14" s="194">
        <v>38.1</v>
      </c>
      <c r="J14" s="194">
        <v>40.1</v>
      </c>
      <c r="K14" s="194">
        <v>42.5</v>
      </c>
      <c r="L14" s="194">
        <v>43</v>
      </c>
      <c r="M14" s="194">
        <v>44.8</v>
      </c>
      <c r="N14" s="194">
        <v>48.2</v>
      </c>
      <c r="O14" s="195">
        <v>51.23083333333334</v>
      </c>
      <c r="P14" s="195">
        <v>54.42</v>
      </c>
      <c r="Q14" s="195">
        <v>62.931111111111115</v>
      </c>
      <c r="R14" s="195">
        <v>63.518055555555556</v>
      </c>
      <c r="S14" s="195">
        <v>65.77111111111111</v>
      </c>
      <c r="T14" s="195">
        <v>64.47111111111111</v>
      </c>
      <c r="U14" s="195">
        <v>63.87611111111111</v>
      </c>
      <c r="V14" s="195">
        <v>65.00694444444444</v>
      </c>
      <c r="W14" s="195">
        <v>68.89</v>
      </c>
      <c r="X14" s="195">
        <v>67.81416666666667</v>
      </c>
      <c r="Y14" s="195">
        <v>69.425</v>
      </c>
      <c r="Z14" s="195">
        <v>70.21027777777778</v>
      </c>
      <c r="AA14" s="195">
        <v>70.42805555555556</v>
      </c>
      <c r="AB14" s="195">
        <v>71.60194444444444</v>
      </c>
      <c r="AC14" s="195">
        <v>69.57194444444444</v>
      </c>
      <c r="AD14" s="195">
        <v>69.92472222222223</v>
      </c>
      <c r="AE14" s="195">
        <v>69.09972222222223</v>
      </c>
      <c r="AF14" s="195">
        <v>68.95166666666667</v>
      </c>
      <c r="AG14" s="195">
        <v>73.1</v>
      </c>
      <c r="AH14" s="195">
        <v>72.5</v>
      </c>
      <c r="AI14" s="195">
        <v>72.09</v>
      </c>
      <c r="AJ14" s="195">
        <v>72.03</v>
      </c>
      <c r="AK14" s="195">
        <v>72.31488888888889</v>
      </c>
      <c r="AL14" s="195">
        <v>70.625</v>
      </c>
      <c r="AM14" s="195">
        <v>70.90611111111112</v>
      </c>
      <c r="AN14" s="195">
        <v>70.63888888888889</v>
      </c>
    </row>
    <row r="15" spans="1:40" s="192" customFormat="1" ht="14.25">
      <c r="A15" s="192" t="s">
        <v>560</v>
      </c>
      <c r="AE15" s="193"/>
      <c r="AF15" s="193"/>
      <c r="AG15" s="193"/>
      <c r="AH15" s="193"/>
      <c r="AM15" s="193"/>
      <c r="AN15" s="193"/>
    </row>
    <row r="16" spans="1:40" s="194" customFormat="1" ht="15">
      <c r="A16" s="194" t="s">
        <v>561</v>
      </c>
      <c r="B16" s="194">
        <v>12.1</v>
      </c>
      <c r="C16" s="194">
        <v>12.8</v>
      </c>
      <c r="D16" s="194">
        <v>14</v>
      </c>
      <c r="E16" s="194">
        <v>15.1</v>
      </c>
      <c r="F16" s="194">
        <v>14.6</v>
      </c>
      <c r="G16" s="194">
        <v>16.6</v>
      </c>
      <c r="H16" s="194">
        <v>20</v>
      </c>
      <c r="I16" s="194">
        <v>21.3</v>
      </c>
      <c r="J16" s="194">
        <v>22.9</v>
      </c>
      <c r="K16" s="194">
        <v>24.1</v>
      </c>
      <c r="L16" s="194">
        <v>24.7</v>
      </c>
      <c r="M16" s="194">
        <v>25.4</v>
      </c>
      <c r="N16" s="194">
        <v>25.6</v>
      </c>
      <c r="O16" s="195">
        <v>26.1</v>
      </c>
      <c r="P16" s="195">
        <v>27.3</v>
      </c>
      <c r="Q16" s="195">
        <v>33.9</v>
      </c>
      <c r="R16" s="195">
        <v>33</v>
      </c>
      <c r="S16" s="195">
        <v>35.3</v>
      </c>
      <c r="T16" s="195">
        <v>32.18</v>
      </c>
      <c r="U16" s="195">
        <v>29.911944444444444</v>
      </c>
      <c r="V16" s="195">
        <v>30.693055555555556</v>
      </c>
      <c r="W16" s="195">
        <v>34.308055555555555</v>
      </c>
      <c r="X16" s="195">
        <v>34.11694444444444</v>
      </c>
      <c r="Y16" s="195">
        <v>36.361111111111114</v>
      </c>
      <c r="Z16" s="195">
        <v>36.61416666666667</v>
      </c>
      <c r="AA16" s="195">
        <v>37.12388888888889</v>
      </c>
      <c r="AB16" s="195">
        <v>41.04694444444444</v>
      </c>
      <c r="AC16" s="195">
        <v>37.60388888888889</v>
      </c>
      <c r="AD16" s="195">
        <v>38.966944444444444</v>
      </c>
      <c r="AE16" s="195">
        <v>39.29194444444445</v>
      </c>
      <c r="AF16" s="195">
        <v>37.34777777777778</v>
      </c>
      <c r="AG16" s="195">
        <v>40.59916666666667</v>
      </c>
      <c r="AH16" s="195">
        <v>41.1</v>
      </c>
      <c r="AI16" s="195">
        <v>42.11</v>
      </c>
      <c r="AJ16" s="195">
        <v>42.01</v>
      </c>
      <c r="AK16" s="195">
        <v>42.47972222222222</v>
      </c>
      <c r="AL16" s="195">
        <v>41.97888888888889</v>
      </c>
      <c r="AM16" s="195">
        <v>44.17888888888889</v>
      </c>
      <c r="AN16" s="195">
        <v>42.579166666666666</v>
      </c>
    </row>
    <row r="17" spans="1:40" s="192" customFormat="1" ht="14.25">
      <c r="A17" s="192" t="s">
        <v>562</v>
      </c>
      <c r="AE17" s="193"/>
      <c r="AF17" s="193"/>
      <c r="AG17" s="193"/>
      <c r="AH17" s="193"/>
      <c r="AL17" s="193"/>
      <c r="AM17" s="193"/>
      <c r="AN17" s="193"/>
    </row>
    <row r="18" spans="1:40" s="194" customFormat="1" ht="15">
      <c r="A18" s="194" t="s">
        <v>543</v>
      </c>
      <c r="B18" s="194">
        <v>12.1</v>
      </c>
      <c r="C18" s="194">
        <v>8.8</v>
      </c>
      <c r="D18" s="194">
        <v>7.6</v>
      </c>
      <c r="E18" s="194">
        <v>6.7</v>
      </c>
      <c r="F18" s="194">
        <v>6.8</v>
      </c>
      <c r="G18" s="194">
        <v>6</v>
      </c>
      <c r="H18" s="194">
        <v>6.3</v>
      </c>
      <c r="I18" s="194">
        <v>6.9</v>
      </c>
      <c r="J18" s="194">
        <v>7.8</v>
      </c>
      <c r="K18" s="194">
        <v>8.8</v>
      </c>
      <c r="L18" s="194">
        <v>9.8</v>
      </c>
      <c r="M18" s="194">
        <v>11.6</v>
      </c>
      <c r="N18" s="194">
        <v>11.3</v>
      </c>
      <c r="O18" s="195">
        <v>10.449444444444444</v>
      </c>
      <c r="P18" s="195">
        <v>11.860277777777778</v>
      </c>
      <c r="Q18" s="195">
        <v>13.760833333333334</v>
      </c>
      <c r="R18" s="195">
        <v>13.160555555555556</v>
      </c>
      <c r="S18" s="195">
        <v>12.071944444444444</v>
      </c>
      <c r="T18" s="195">
        <v>11.455555555555556</v>
      </c>
      <c r="U18" s="195">
        <v>11.025555555555556</v>
      </c>
      <c r="V18" s="195">
        <v>11.153055555555556</v>
      </c>
      <c r="W18" s="195">
        <v>11.176388888888889</v>
      </c>
      <c r="X18" s="195">
        <v>11.176388888888889</v>
      </c>
      <c r="Y18" s="195">
        <v>11.164444444444445</v>
      </c>
      <c r="Z18" s="195">
        <v>10.548055555555555</v>
      </c>
      <c r="AA18" s="195">
        <v>11.338888888888889</v>
      </c>
      <c r="AB18" s="195">
        <v>11.606666666666667</v>
      </c>
      <c r="AC18" s="195">
        <v>11.001666666666667</v>
      </c>
      <c r="AD18" s="195">
        <v>10.815833333333334</v>
      </c>
      <c r="AE18" s="195">
        <v>10.208333333333334</v>
      </c>
      <c r="AF18" s="195">
        <v>10.30638888888889</v>
      </c>
      <c r="AG18" s="195">
        <v>10.820555555555556</v>
      </c>
      <c r="AH18" s="195">
        <v>11.3</v>
      </c>
      <c r="AI18" s="195">
        <v>12.84</v>
      </c>
      <c r="AJ18" s="195">
        <v>12.583055555555555</v>
      </c>
      <c r="AK18" s="195">
        <v>13.526666666666667</v>
      </c>
      <c r="AL18" s="195">
        <v>12.695555555555556</v>
      </c>
      <c r="AM18" s="195">
        <v>14.767777777777777</v>
      </c>
      <c r="AN18" s="195">
        <v>13.735</v>
      </c>
    </row>
    <row r="19" spans="1:40" s="192" customFormat="1" ht="14.25">
      <c r="A19" s="192" t="s">
        <v>569</v>
      </c>
      <c r="AE19" s="193"/>
      <c r="AF19" s="193"/>
      <c r="AG19" s="196"/>
      <c r="AH19" s="196"/>
      <c r="AL19" s="193"/>
      <c r="AM19" s="193"/>
      <c r="AN19" s="193"/>
    </row>
    <row r="20" spans="1:40" s="197" customFormat="1" ht="15">
      <c r="A20" s="194" t="s">
        <v>563</v>
      </c>
      <c r="O20" s="195">
        <v>0.8858333333333334</v>
      </c>
      <c r="P20" s="195">
        <v>0.9094444444444445</v>
      </c>
      <c r="Q20" s="195">
        <v>0.995</v>
      </c>
      <c r="R20" s="195">
        <v>1.2316666666666667</v>
      </c>
      <c r="S20" s="195">
        <v>1.546388888888889</v>
      </c>
      <c r="T20" s="195">
        <v>1.593611111111111</v>
      </c>
      <c r="U20" s="195">
        <v>1.6930555555555555</v>
      </c>
      <c r="V20" s="195">
        <v>1.7802777777777776</v>
      </c>
      <c r="W20" s="195">
        <v>1.8347222222222221</v>
      </c>
      <c r="X20" s="195">
        <v>1.7294444444444443</v>
      </c>
      <c r="Y20" s="195">
        <v>1.7202777777777776</v>
      </c>
      <c r="Z20" s="195">
        <v>1.6644444444444444</v>
      </c>
      <c r="AA20" s="195">
        <v>1.8141666666666667</v>
      </c>
      <c r="AB20" s="195">
        <v>1.9352777777777777</v>
      </c>
      <c r="AC20" s="195">
        <v>1.863888888888889</v>
      </c>
      <c r="AD20" s="195">
        <v>1.9808333333333332</v>
      </c>
      <c r="AE20" s="195">
        <v>1.9980555555555553</v>
      </c>
      <c r="AF20" s="195">
        <v>1.8536111111111109</v>
      </c>
      <c r="AG20" s="195">
        <v>1.988333333333333</v>
      </c>
      <c r="AH20" s="195">
        <v>2.1</v>
      </c>
      <c r="AI20" s="195">
        <v>2.2</v>
      </c>
      <c r="AJ20" s="194">
        <v>2.2</v>
      </c>
      <c r="AK20" s="195">
        <v>2.1791666666666667</v>
      </c>
      <c r="AL20" s="195">
        <v>2.327777777777778</v>
      </c>
      <c r="AM20" s="195">
        <v>2.4002777777777777</v>
      </c>
      <c r="AN20" s="195">
        <v>1.7645944715000002</v>
      </c>
    </row>
    <row r="21" spans="1:40" s="198" customFormat="1" ht="14.25">
      <c r="A21" s="198" t="s">
        <v>564</v>
      </c>
      <c r="O21" s="199"/>
      <c r="P21" s="199"/>
      <c r="Q21" s="199"/>
      <c r="R21" s="199"/>
      <c r="S21" s="199"/>
      <c r="T21" s="199"/>
      <c r="U21" s="199"/>
      <c r="V21" s="199"/>
      <c r="W21" s="199"/>
      <c r="X21" s="199"/>
      <c r="Y21" s="199"/>
      <c r="Z21" s="199"/>
      <c r="AA21" s="199"/>
      <c r="AB21" s="199"/>
      <c r="AC21" s="199"/>
      <c r="AD21" s="199"/>
      <c r="AE21" s="199"/>
      <c r="AF21" s="199"/>
      <c r="AG21" s="200"/>
      <c r="AH21" s="200"/>
      <c r="AL21" s="200"/>
      <c r="AM21" s="200"/>
      <c r="AN21" s="200"/>
    </row>
    <row r="22" spans="1:40" s="194" customFormat="1" ht="15">
      <c r="A22" s="194" t="s">
        <v>553</v>
      </c>
      <c r="B22" s="194">
        <v>164.8</v>
      </c>
      <c r="C22" s="194">
        <v>158.7</v>
      </c>
      <c r="D22" s="194">
        <v>157.5</v>
      </c>
      <c r="E22" s="194">
        <v>163.6</v>
      </c>
      <c r="F22" s="194">
        <v>139.8</v>
      </c>
      <c r="G22" s="194">
        <v>151.8</v>
      </c>
      <c r="H22" s="194">
        <v>165.8</v>
      </c>
      <c r="I22" s="194">
        <v>162.8</v>
      </c>
      <c r="J22" s="194">
        <v>166.3</v>
      </c>
      <c r="K22" s="194">
        <v>174.4</v>
      </c>
      <c r="L22" s="194">
        <v>164.8</v>
      </c>
      <c r="M22" s="194">
        <v>161.9</v>
      </c>
      <c r="N22" s="194">
        <v>153.7</v>
      </c>
      <c r="O22" s="195">
        <v>145.35972222222222</v>
      </c>
      <c r="P22" s="195">
        <v>145.0825</v>
      </c>
      <c r="Q22" s="195">
        <v>161.00333333333333</v>
      </c>
      <c r="R22" s="195">
        <v>155.3997222222222</v>
      </c>
      <c r="S22" s="195">
        <v>162.66305555555556</v>
      </c>
      <c r="T22" s="195">
        <v>154.66305555555556</v>
      </c>
      <c r="U22" s="195">
        <v>148.02444444444447</v>
      </c>
      <c r="V22" s="195">
        <v>149.7513888888889</v>
      </c>
      <c r="W22" s="195">
        <v>156.58527777777775</v>
      </c>
      <c r="X22" s="195">
        <v>152.6</v>
      </c>
      <c r="Y22" s="195">
        <v>156.67472222222221</v>
      </c>
      <c r="Z22" s="195">
        <v>156.92944444444447</v>
      </c>
      <c r="AA22" s="195">
        <v>156.86444444444447</v>
      </c>
      <c r="AB22" s="195">
        <v>162.90527777777774</v>
      </c>
      <c r="AC22" s="195">
        <v>153.46</v>
      </c>
      <c r="AD22" s="195">
        <v>153.76527777777775</v>
      </c>
      <c r="AE22" s="195">
        <v>150.9691666666667</v>
      </c>
      <c r="AF22" s="195">
        <v>148.475</v>
      </c>
      <c r="AG22" s="201">
        <v>154.7</v>
      </c>
      <c r="AH22" s="195">
        <v>153.3</v>
      </c>
      <c r="AI22" s="195">
        <v>153.71</v>
      </c>
      <c r="AJ22" s="195">
        <v>151.0261111111111</v>
      </c>
      <c r="AK22" s="195">
        <v>148.54711111111112</v>
      </c>
      <c r="AL22" s="195">
        <v>143.73083333333335</v>
      </c>
      <c r="AM22" s="195">
        <v>147.2038888888889</v>
      </c>
      <c r="AN22" s="195">
        <v>141.07237224927778</v>
      </c>
    </row>
    <row r="23" spans="1:40" s="198" customFormat="1" ht="14.25">
      <c r="A23" s="198" t="s">
        <v>554</v>
      </c>
      <c r="AE23" s="200"/>
      <c r="AF23" s="200"/>
      <c r="AG23" s="200"/>
      <c r="AH23" s="200"/>
      <c r="AM23" s="200"/>
      <c r="AN23" s="200"/>
    </row>
    <row r="24" spans="1:40" ht="15">
      <c r="A24" s="186" t="s">
        <v>568</v>
      </c>
      <c r="B24" s="186">
        <v>157.8</v>
      </c>
      <c r="C24" s="186">
        <v>163.2</v>
      </c>
      <c r="D24" s="186">
        <v>163.8</v>
      </c>
      <c r="E24" s="186">
        <v>159.4</v>
      </c>
      <c r="F24" s="186">
        <v>157.3</v>
      </c>
      <c r="G24" s="186">
        <v>162.3</v>
      </c>
      <c r="H24" s="186">
        <v>159.4</v>
      </c>
      <c r="I24" s="186">
        <v>165.3</v>
      </c>
      <c r="J24" s="186">
        <v>163.8</v>
      </c>
      <c r="K24" s="186">
        <v>165.4</v>
      </c>
      <c r="L24" s="186">
        <v>161.2</v>
      </c>
      <c r="M24" s="202">
        <v>159</v>
      </c>
      <c r="N24" s="202">
        <v>157</v>
      </c>
      <c r="O24" s="195">
        <v>151.78461436608933</v>
      </c>
      <c r="P24" s="195">
        <v>149.90167251446698</v>
      </c>
      <c r="Q24" s="195">
        <v>151.65694497057743</v>
      </c>
      <c r="R24" s="195">
        <v>153.25616328909808</v>
      </c>
      <c r="S24" s="195">
        <v>155.11413450538709</v>
      </c>
      <c r="T24" s="195">
        <v>157.89427466593446</v>
      </c>
      <c r="U24" s="195">
        <v>160.00566091332036</v>
      </c>
      <c r="V24" s="195">
        <v>162.4258057334182</v>
      </c>
      <c r="W24" s="195">
        <v>161.38970440821257</v>
      </c>
      <c r="X24" s="195">
        <v>159.86340831352987</v>
      </c>
      <c r="Y24" s="195">
        <v>160.64175531083902</v>
      </c>
      <c r="Z24" s="195">
        <v>160.48722106378554</v>
      </c>
      <c r="AA24" s="195">
        <v>157.81740772960512</v>
      </c>
      <c r="AB24" s="195">
        <v>158.99834766480632</v>
      </c>
      <c r="AC24" s="195">
        <v>156.26808379918884</v>
      </c>
      <c r="AD24" s="195">
        <v>157.8968870551622</v>
      </c>
      <c r="AE24" s="195">
        <v>156.81211083761264</v>
      </c>
      <c r="AF24" s="195">
        <v>160.94799831580184</v>
      </c>
      <c r="AG24" s="202">
        <v>158.6</v>
      </c>
      <c r="AH24" s="202">
        <v>158</v>
      </c>
      <c r="AI24" s="203">
        <v>155.97</v>
      </c>
      <c r="AJ24" s="202">
        <v>154.51025579291831</v>
      </c>
      <c r="AK24" s="186">
        <v>152.82959990753938</v>
      </c>
      <c r="AL24" s="186">
        <v>148.68643252288854</v>
      </c>
      <c r="AM24" s="202">
        <v>154.1728241539949</v>
      </c>
      <c r="AN24" s="660">
        <v>148.92601183956555</v>
      </c>
    </row>
    <row r="25" s="204" customFormat="1" ht="14.25">
      <c r="A25" s="198" t="s">
        <v>565</v>
      </c>
    </row>
    <row r="27" spans="1:39" s="206" customFormat="1" ht="14.25">
      <c r="A27" s="602" t="s">
        <v>478</v>
      </c>
      <c r="B27" s="205"/>
      <c r="C27" s="205"/>
      <c r="AK27" s="207"/>
      <c r="AL27" s="207"/>
      <c r="AM27" s="207"/>
    </row>
    <row r="28" spans="1:3" s="206" customFormat="1" ht="14.25">
      <c r="A28" s="661" t="s">
        <v>479</v>
      </c>
      <c r="B28" s="205"/>
      <c r="C28" s="205"/>
    </row>
    <row r="29" ht="15">
      <c r="A29" s="206"/>
    </row>
    <row r="30" spans="1:31" ht="15">
      <c r="A30" s="206"/>
      <c r="AE30" s="202"/>
    </row>
  </sheetData>
  <sheetProtection/>
  <printOptions/>
  <pageMargins left="0.75" right="0.75" top="1" bottom="1" header="0.5" footer="0.5"/>
  <pageSetup horizontalDpi="600" verticalDpi="600" orientation="landscape" paperSize="9" scale="94" r:id="rId2"/>
  <colBreaks count="1" manualBreakCount="1">
    <brk id="21" min="7" max="27" man="1"/>
  </colBreaks>
  <drawing r:id="rId1"/>
</worksheet>
</file>

<file path=xl/worksheets/sheet11.xml><?xml version="1.0" encoding="utf-8"?>
<worksheet xmlns="http://schemas.openxmlformats.org/spreadsheetml/2006/main" xmlns:r="http://schemas.openxmlformats.org/officeDocument/2006/relationships">
  <dimension ref="A8:AN41"/>
  <sheetViews>
    <sheetView zoomScale="75" zoomScaleNormal="75" workbookViewId="0" topLeftCell="A4">
      <pane xSplit="1" topLeftCell="B1" activePane="topRight" state="frozen"/>
      <selection pane="topLeft" activeCell="A1" sqref="A1"/>
      <selection pane="topRight" activeCell="A39" sqref="A39"/>
    </sheetView>
  </sheetViews>
  <sheetFormatPr defaultColWidth="9.00390625" defaultRowHeight="12"/>
  <cols>
    <col min="1" max="1" width="30.875" style="670" customWidth="1"/>
    <col min="2" max="2" width="7.75390625" style="670" customWidth="1"/>
    <col min="3" max="34" width="7.75390625" style="665" customWidth="1"/>
    <col min="35" max="40" width="8.25390625" style="665" customWidth="1"/>
    <col min="41" max="16384" width="11.375" style="665" customWidth="1"/>
  </cols>
  <sheetData>
    <row r="1" ht="12"/>
    <row r="2" ht="12"/>
    <row r="3" ht="12"/>
    <row r="4" ht="12"/>
    <row r="5" ht="12"/>
    <row r="8" spans="1:2" s="210" customFormat="1" ht="15.75">
      <c r="A8" s="208" t="s">
        <v>480</v>
      </c>
      <c r="B8" s="209"/>
    </row>
    <row r="9" spans="1:40" s="212" customFormat="1" ht="15.75">
      <c r="A9" s="211" t="s">
        <v>481</v>
      </c>
      <c r="B9" s="208"/>
      <c r="AI9" s="665"/>
      <c r="AJ9" s="665"/>
      <c r="AK9" s="665"/>
      <c r="AL9" s="665"/>
      <c r="AM9" s="665"/>
      <c r="AN9" s="665"/>
    </row>
    <row r="10" spans="2:40" s="213" customFormat="1" ht="15">
      <c r="B10" s="211"/>
      <c r="AI10" s="665"/>
      <c r="AJ10" s="665"/>
      <c r="AK10" s="665"/>
      <c r="AL10" s="665"/>
      <c r="AM10" s="665"/>
      <c r="AN10" s="665"/>
    </row>
    <row r="11" spans="2:40" s="214" customFormat="1" ht="15.75">
      <c r="B11" s="214">
        <v>1970</v>
      </c>
      <c r="C11" s="214">
        <v>1971</v>
      </c>
      <c r="D11" s="214">
        <v>1972</v>
      </c>
      <c r="E11" s="214">
        <v>1973</v>
      </c>
      <c r="F11" s="214">
        <v>1974</v>
      </c>
      <c r="G11" s="214">
        <v>1975</v>
      </c>
      <c r="H11" s="214">
        <v>1976</v>
      </c>
      <c r="I11" s="214">
        <v>1977</v>
      </c>
      <c r="J11" s="214">
        <v>1978</v>
      </c>
      <c r="K11" s="214">
        <v>1979</v>
      </c>
      <c r="L11" s="214">
        <v>1980</v>
      </c>
      <c r="M11" s="214">
        <v>1981</v>
      </c>
      <c r="N11" s="214">
        <v>1982</v>
      </c>
      <c r="O11" s="214">
        <v>1983</v>
      </c>
      <c r="P11" s="214">
        <v>1984</v>
      </c>
      <c r="Q11" s="214">
        <v>1985</v>
      </c>
      <c r="R11" s="214">
        <v>1986</v>
      </c>
      <c r="S11" s="214">
        <v>1987</v>
      </c>
      <c r="T11" s="214">
        <v>1988</v>
      </c>
      <c r="U11" s="214">
        <v>1989</v>
      </c>
      <c r="V11" s="214">
        <v>1990</v>
      </c>
      <c r="W11" s="214">
        <v>1991</v>
      </c>
      <c r="X11" s="214">
        <v>1992</v>
      </c>
      <c r="Y11" s="214">
        <v>1993</v>
      </c>
      <c r="Z11" s="214">
        <v>1994</v>
      </c>
      <c r="AA11" s="214">
        <v>1995</v>
      </c>
      <c r="AB11" s="214">
        <v>1996</v>
      </c>
      <c r="AC11" s="214">
        <v>1997</v>
      </c>
      <c r="AD11" s="214">
        <v>1998</v>
      </c>
      <c r="AE11" s="214">
        <v>1999</v>
      </c>
      <c r="AF11" s="214">
        <v>2000</v>
      </c>
      <c r="AG11" s="214">
        <v>2001</v>
      </c>
      <c r="AH11" s="215">
        <v>2002</v>
      </c>
      <c r="AI11" s="214">
        <v>2003</v>
      </c>
      <c r="AJ11" s="214">
        <v>2004</v>
      </c>
      <c r="AK11" s="214">
        <v>2005</v>
      </c>
      <c r="AL11" s="214">
        <v>2006</v>
      </c>
      <c r="AM11" s="214">
        <v>2007</v>
      </c>
      <c r="AN11" s="214">
        <v>2008</v>
      </c>
    </row>
    <row r="12" spans="1:40" s="216" customFormat="1" ht="15">
      <c r="A12" s="216" t="s">
        <v>557</v>
      </c>
      <c r="B12" s="209">
        <v>74.2</v>
      </c>
      <c r="C12" s="216">
        <v>71.2</v>
      </c>
      <c r="D12" s="216">
        <v>73.6</v>
      </c>
      <c r="E12" s="216">
        <v>75.5</v>
      </c>
      <c r="F12" s="216">
        <v>70.7</v>
      </c>
      <c r="G12" s="216">
        <v>65.6</v>
      </c>
      <c r="H12" s="216">
        <v>66.3</v>
      </c>
      <c r="I12" s="216">
        <v>62.6</v>
      </c>
      <c r="J12" s="216">
        <v>60.4</v>
      </c>
      <c r="K12" s="216">
        <v>60.3</v>
      </c>
      <c r="L12" s="216">
        <v>54.8</v>
      </c>
      <c r="M12" s="216">
        <v>47.8</v>
      </c>
      <c r="N12" s="216">
        <v>40.8</v>
      </c>
      <c r="O12" s="217">
        <v>33.83444444444444</v>
      </c>
      <c r="P12" s="217">
        <v>31.789166666666663</v>
      </c>
      <c r="Q12" s="217">
        <v>30.943055555555556</v>
      </c>
      <c r="R12" s="217">
        <v>28.697777777777777</v>
      </c>
      <c r="S12" s="217">
        <v>27.022777777777776</v>
      </c>
      <c r="T12" s="217">
        <v>24.0425</v>
      </c>
      <c r="U12" s="217">
        <v>22.204722222222223</v>
      </c>
      <c r="V12" s="217">
        <v>20.781944444444445</v>
      </c>
      <c r="W12" s="217">
        <v>18.19111111111111</v>
      </c>
      <c r="X12" s="217">
        <v>17.395555555555553</v>
      </c>
      <c r="Y12" s="217">
        <v>18.98</v>
      </c>
      <c r="Z12" s="217">
        <v>21.671388888888888</v>
      </c>
      <c r="AA12" s="217">
        <v>22.883611111111108</v>
      </c>
      <c r="AB12" s="217">
        <v>24.273055555555555</v>
      </c>
      <c r="AC12" s="217">
        <v>25.7775</v>
      </c>
      <c r="AD12" s="217">
        <v>24.05527777777778</v>
      </c>
      <c r="AE12" s="217">
        <v>24.01861111111111</v>
      </c>
      <c r="AF12" s="217">
        <v>21.584444444444447</v>
      </c>
      <c r="AG12" s="217">
        <v>20.2</v>
      </c>
      <c r="AH12" s="218">
        <v>19</v>
      </c>
      <c r="AI12" s="217">
        <v>21.3</v>
      </c>
      <c r="AJ12" s="219">
        <v>19.75</v>
      </c>
      <c r="AK12" s="219">
        <v>17.362</v>
      </c>
      <c r="AL12" s="223">
        <v>17.135555555555555</v>
      </c>
      <c r="AM12" s="666">
        <v>18.5075</v>
      </c>
      <c r="AN12" s="666">
        <v>15.995277777777776</v>
      </c>
    </row>
    <row r="13" spans="1:40" s="220" customFormat="1" ht="15" hidden="1">
      <c r="A13" s="220" t="s">
        <v>558</v>
      </c>
      <c r="AG13" s="221"/>
      <c r="AH13" s="222"/>
      <c r="AI13" s="221"/>
      <c r="AJ13" s="219">
        <v>19.75</v>
      </c>
      <c r="AK13" s="219">
        <v>17.362</v>
      </c>
      <c r="AL13" s="223">
        <v>0</v>
      </c>
      <c r="AM13" s="246"/>
      <c r="AN13" s="246"/>
    </row>
    <row r="14" spans="1:40" s="220" customFormat="1" ht="15">
      <c r="A14" s="220" t="s">
        <v>558</v>
      </c>
      <c r="AG14" s="221"/>
      <c r="AH14" s="222"/>
      <c r="AI14" s="221"/>
      <c r="AJ14" s="219"/>
      <c r="AK14" s="219"/>
      <c r="AL14" s="223"/>
      <c r="AM14" s="246"/>
      <c r="AN14" s="246"/>
    </row>
    <row r="15" spans="1:40" s="209" customFormat="1" ht="15">
      <c r="A15" s="209" t="s">
        <v>570</v>
      </c>
      <c r="O15" s="223">
        <v>0.08388888888888889</v>
      </c>
      <c r="P15" s="223">
        <v>0.07444444444444444</v>
      </c>
      <c r="Q15" s="223">
        <v>0.7594444444444445</v>
      </c>
      <c r="R15" s="223">
        <v>1.6836111111111112</v>
      </c>
      <c r="S15" s="223">
        <v>1.9705555555555554</v>
      </c>
      <c r="T15" s="223">
        <v>2.328611111111111</v>
      </c>
      <c r="U15" s="223">
        <v>2.7619444444444445</v>
      </c>
      <c r="V15" s="223">
        <v>3.1927777777777777</v>
      </c>
      <c r="W15" s="223">
        <v>3</v>
      </c>
      <c r="X15" s="223">
        <v>3.129722222222222</v>
      </c>
      <c r="Y15" s="223">
        <v>2.763611111111111</v>
      </c>
      <c r="Z15" s="223">
        <v>2.8169444444444443</v>
      </c>
      <c r="AA15" s="223">
        <v>2.8883333333333336</v>
      </c>
      <c r="AB15" s="223">
        <v>3.135555555555556</v>
      </c>
      <c r="AC15" s="223">
        <v>3.164722222222222</v>
      </c>
      <c r="AD15" s="223">
        <v>3.2105555555555556</v>
      </c>
      <c r="AE15" s="223">
        <v>3.5886111111111108</v>
      </c>
      <c r="AF15" s="223">
        <v>3.412777777777778</v>
      </c>
      <c r="AG15" s="223">
        <v>3.84</v>
      </c>
      <c r="AH15" s="219">
        <v>3.6</v>
      </c>
      <c r="AI15" s="223">
        <v>4.255</v>
      </c>
      <c r="AJ15" s="219">
        <v>4.415</v>
      </c>
      <c r="AK15" s="219">
        <v>4.313</v>
      </c>
      <c r="AL15" s="223">
        <v>4.484166666666667</v>
      </c>
      <c r="AM15" s="223">
        <v>5.232429777777777</v>
      </c>
      <c r="AN15" s="223">
        <v>5.436040888888889</v>
      </c>
    </row>
    <row r="16" spans="1:40" s="220" customFormat="1" ht="15" hidden="1">
      <c r="A16" s="220" t="s">
        <v>571</v>
      </c>
      <c r="AG16" s="221"/>
      <c r="AH16" s="222"/>
      <c r="AI16" s="221"/>
      <c r="AJ16" s="219">
        <v>4.415</v>
      </c>
      <c r="AK16" s="219">
        <v>4.313</v>
      </c>
      <c r="AL16" s="223">
        <v>0</v>
      </c>
      <c r="AM16" s="237"/>
      <c r="AN16" s="237"/>
    </row>
    <row r="17" spans="1:40" s="220" customFormat="1" ht="15">
      <c r="A17" s="220" t="s">
        <v>572</v>
      </c>
      <c r="AG17" s="221"/>
      <c r="AH17" s="221"/>
      <c r="AI17" s="221"/>
      <c r="AJ17" s="219"/>
      <c r="AK17" s="219"/>
      <c r="AL17" s="237"/>
      <c r="AM17" s="237"/>
      <c r="AN17" s="237"/>
    </row>
    <row r="18" spans="1:40" s="209" customFormat="1" ht="15">
      <c r="A18" s="209" t="s">
        <v>573</v>
      </c>
      <c r="B18" s="209">
        <v>33.1</v>
      </c>
      <c r="C18" s="209">
        <v>33.9</v>
      </c>
      <c r="D18" s="209">
        <v>35.4</v>
      </c>
      <c r="E18" s="209">
        <v>38.5</v>
      </c>
      <c r="F18" s="209">
        <v>39.2</v>
      </c>
      <c r="G18" s="209">
        <v>37.9</v>
      </c>
      <c r="H18" s="209">
        <v>39.2</v>
      </c>
      <c r="I18" s="209">
        <v>37.7</v>
      </c>
      <c r="J18" s="209">
        <v>38.5</v>
      </c>
      <c r="K18" s="209">
        <v>40.5</v>
      </c>
      <c r="L18" s="209">
        <v>39.8</v>
      </c>
      <c r="M18" s="209">
        <v>39.9</v>
      </c>
      <c r="N18" s="209">
        <v>39.1</v>
      </c>
      <c r="O18" s="223">
        <v>42.113</v>
      </c>
      <c r="P18" s="223">
        <v>45.685</v>
      </c>
      <c r="Q18" s="223">
        <v>47.986</v>
      </c>
      <c r="R18" s="223">
        <v>47.933</v>
      </c>
      <c r="S18" s="223">
        <v>50.994</v>
      </c>
      <c r="T18" s="223">
        <v>52.867</v>
      </c>
      <c r="U18" s="223">
        <v>53.443</v>
      </c>
      <c r="V18" s="223">
        <v>52.993</v>
      </c>
      <c r="W18" s="223">
        <v>50.723</v>
      </c>
      <c r="X18" s="223">
        <v>49.694</v>
      </c>
      <c r="Y18" s="223">
        <v>49.354</v>
      </c>
      <c r="Z18" s="223">
        <v>49.778</v>
      </c>
      <c r="AA18" s="223">
        <v>51.343</v>
      </c>
      <c r="AB18" s="223">
        <v>51.49</v>
      </c>
      <c r="AC18" s="223">
        <v>52.664</v>
      </c>
      <c r="AD18" s="223">
        <v>53.862</v>
      </c>
      <c r="AE18" s="223">
        <v>54.497</v>
      </c>
      <c r="AF18" s="223">
        <v>56.889</v>
      </c>
      <c r="AG18" s="223">
        <v>56.248</v>
      </c>
      <c r="AH18" s="219">
        <v>55.7</v>
      </c>
      <c r="AI18" s="223">
        <v>54.5</v>
      </c>
      <c r="AJ18" s="219">
        <v>55.37</v>
      </c>
      <c r="AK18" s="219">
        <v>55.919</v>
      </c>
      <c r="AL18" s="223">
        <v>56.558055555555555</v>
      </c>
      <c r="AM18" s="223">
        <v>56.34166666666666</v>
      </c>
      <c r="AN18" s="223">
        <v>55.45527777777777</v>
      </c>
    </row>
    <row r="19" spans="1:40" s="220" customFormat="1" ht="15" hidden="1">
      <c r="A19" s="220" t="s">
        <v>560</v>
      </c>
      <c r="AG19" s="221"/>
      <c r="AH19" s="222"/>
      <c r="AI19" s="221"/>
      <c r="AJ19" s="219">
        <v>55.37</v>
      </c>
      <c r="AK19" s="219">
        <v>55.919</v>
      </c>
      <c r="AL19" s="223">
        <v>0</v>
      </c>
      <c r="AM19" s="237"/>
      <c r="AN19" s="237"/>
    </row>
    <row r="20" spans="1:40" s="220" customFormat="1" ht="15">
      <c r="A20" s="220" t="s">
        <v>560</v>
      </c>
      <c r="AG20" s="221"/>
      <c r="AH20" s="221"/>
      <c r="AI20" s="221"/>
      <c r="AJ20" s="219"/>
      <c r="AK20" s="219"/>
      <c r="AL20" s="237"/>
      <c r="AM20" s="237"/>
      <c r="AN20" s="237"/>
    </row>
    <row r="21" spans="1:40" s="209" customFormat="1" ht="15">
      <c r="A21" s="209" t="s">
        <v>561</v>
      </c>
      <c r="E21" s="209">
        <v>0.8</v>
      </c>
      <c r="F21" s="209">
        <v>1.1</v>
      </c>
      <c r="G21" s="209">
        <v>1.3</v>
      </c>
      <c r="H21" s="209">
        <v>1.7</v>
      </c>
      <c r="I21" s="209">
        <v>1.9</v>
      </c>
      <c r="J21" s="209">
        <v>2.2</v>
      </c>
      <c r="K21" s="209">
        <v>2.3</v>
      </c>
      <c r="L21" s="209">
        <v>3.1</v>
      </c>
      <c r="M21" s="209">
        <v>3</v>
      </c>
      <c r="N21" s="209">
        <v>2.7</v>
      </c>
      <c r="O21" s="223">
        <v>2.5</v>
      </c>
      <c r="P21" s="223">
        <v>2.6</v>
      </c>
      <c r="Q21" s="223">
        <v>3.4</v>
      </c>
      <c r="R21" s="223">
        <v>3.6</v>
      </c>
      <c r="S21" s="223">
        <v>4</v>
      </c>
      <c r="T21" s="223">
        <v>3.967</v>
      </c>
      <c r="U21" s="223">
        <v>3.34</v>
      </c>
      <c r="V21" s="223">
        <v>3.595</v>
      </c>
      <c r="W21" s="223">
        <v>3.587</v>
      </c>
      <c r="X21" s="223">
        <v>3.386</v>
      </c>
      <c r="Y21" s="223">
        <v>3.795</v>
      </c>
      <c r="Z21" s="223">
        <v>3.858</v>
      </c>
      <c r="AA21" s="223">
        <v>4.047</v>
      </c>
      <c r="AB21" s="223">
        <v>4.366</v>
      </c>
      <c r="AC21" s="223">
        <v>4.272</v>
      </c>
      <c r="AD21" s="223">
        <v>4.195</v>
      </c>
      <c r="AE21" s="223">
        <v>4.14</v>
      </c>
      <c r="AF21" s="223">
        <v>4.003</v>
      </c>
      <c r="AG21" s="223">
        <v>4.476</v>
      </c>
      <c r="AH21" s="219">
        <v>4.553</v>
      </c>
      <c r="AI21" s="223">
        <v>4.416</v>
      </c>
      <c r="AJ21" s="219">
        <v>4.715</v>
      </c>
      <c r="AK21" s="219">
        <v>4.415</v>
      </c>
      <c r="AL21" s="223">
        <v>4.3869444444444445</v>
      </c>
      <c r="AM21" s="223">
        <v>5.231388888888889</v>
      </c>
      <c r="AN21" s="223">
        <v>5.6338888888888885</v>
      </c>
    </row>
    <row r="22" spans="1:40" s="220" customFormat="1" ht="15" hidden="1">
      <c r="A22" s="220" t="s">
        <v>562</v>
      </c>
      <c r="AG22" s="221"/>
      <c r="AH22" s="222"/>
      <c r="AI22" s="221"/>
      <c r="AJ22" s="219">
        <v>4.715</v>
      </c>
      <c r="AK22" s="219">
        <v>4.415</v>
      </c>
      <c r="AL22" s="223">
        <v>0</v>
      </c>
      <c r="AM22" s="237"/>
      <c r="AN22" s="237"/>
    </row>
    <row r="23" spans="1:40" s="220" customFormat="1" ht="15">
      <c r="A23" s="220" t="s">
        <v>562</v>
      </c>
      <c r="AG23" s="221"/>
      <c r="AH23" s="221"/>
      <c r="AI23" s="221"/>
      <c r="AJ23" s="219"/>
      <c r="AK23" s="219"/>
      <c r="AL23" s="237"/>
      <c r="AM23" s="237"/>
      <c r="AN23" s="237"/>
    </row>
    <row r="24" spans="1:40" s="209" customFormat="1" ht="15">
      <c r="A24" s="209" t="s">
        <v>543</v>
      </c>
      <c r="B24" s="209">
        <v>32.7</v>
      </c>
      <c r="C24" s="209">
        <v>31.3</v>
      </c>
      <c r="D24" s="209">
        <v>32.4</v>
      </c>
      <c r="E24" s="209">
        <v>34.2</v>
      </c>
      <c r="F24" s="209">
        <v>35.6</v>
      </c>
      <c r="G24" s="209">
        <v>36.2</v>
      </c>
      <c r="H24" s="209">
        <v>34.6</v>
      </c>
      <c r="I24" s="209">
        <v>32.2</v>
      </c>
      <c r="J24" s="209">
        <v>34.7</v>
      </c>
      <c r="K24" s="209">
        <v>35.9</v>
      </c>
      <c r="L24" s="209">
        <v>35.2</v>
      </c>
      <c r="M24" s="209">
        <v>34.5</v>
      </c>
      <c r="N24" s="209">
        <v>32.3</v>
      </c>
      <c r="O24" s="223">
        <v>36.97177</v>
      </c>
      <c r="P24" s="223">
        <v>40.27469</v>
      </c>
      <c r="Q24" s="223">
        <v>40.77478</v>
      </c>
      <c r="R24" s="223">
        <v>40.94923</v>
      </c>
      <c r="S24" s="223">
        <v>41.868</v>
      </c>
      <c r="T24" s="223">
        <v>43.391529999999996</v>
      </c>
      <c r="U24" s="223">
        <v>43.32175</v>
      </c>
      <c r="V24" s="223">
        <v>42.786770000000004</v>
      </c>
      <c r="W24" s="223">
        <v>44.36845</v>
      </c>
      <c r="X24" s="223">
        <v>44.25215</v>
      </c>
      <c r="Y24" s="223">
        <v>45.72915999999999</v>
      </c>
      <c r="Z24" s="223">
        <v>46.589780000000005</v>
      </c>
      <c r="AA24" s="223">
        <v>49.06697</v>
      </c>
      <c r="AB24" s="223">
        <v>48.68318000000001</v>
      </c>
      <c r="AC24" s="223">
        <v>51.520900000000005</v>
      </c>
      <c r="AD24" s="223">
        <v>51.75350000000001</v>
      </c>
      <c r="AE24" s="223">
        <v>52.18381000000001</v>
      </c>
      <c r="AF24" s="223">
        <v>51.66046000000001</v>
      </c>
      <c r="AG24" s="223">
        <v>50.59</v>
      </c>
      <c r="AH24" s="219">
        <v>53.9</v>
      </c>
      <c r="AI24" s="223">
        <v>55.26</v>
      </c>
      <c r="AJ24" s="219">
        <v>55.37</v>
      </c>
      <c r="AK24" s="219">
        <v>55.219</v>
      </c>
      <c r="AL24" s="223">
        <v>58.08138888888889</v>
      </c>
      <c r="AM24" s="223">
        <v>54.54805555555556</v>
      </c>
      <c r="AN24" s="223">
        <v>52.15972222222222</v>
      </c>
    </row>
    <row r="25" spans="1:40" s="220" customFormat="1" ht="15" hidden="1">
      <c r="A25" s="220" t="s">
        <v>574</v>
      </c>
      <c r="AG25" s="221"/>
      <c r="AH25" s="222"/>
      <c r="AI25" s="221"/>
      <c r="AJ25" s="219">
        <v>55.37</v>
      </c>
      <c r="AK25" s="219">
        <v>55.219</v>
      </c>
      <c r="AL25" s="223">
        <v>0</v>
      </c>
      <c r="AM25" s="237"/>
      <c r="AN25" s="237"/>
    </row>
    <row r="26" spans="1:40" s="220" customFormat="1" ht="15">
      <c r="A26" s="220" t="s">
        <v>574</v>
      </c>
      <c r="AG26" s="221"/>
      <c r="AH26" s="221"/>
      <c r="AI26" s="221"/>
      <c r="AJ26" s="219"/>
      <c r="AK26" s="219"/>
      <c r="AL26" s="237"/>
      <c r="AM26" s="237"/>
      <c r="AN26" s="237"/>
    </row>
    <row r="27" spans="1:40" s="209" customFormat="1" ht="15">
      <c r="A27" s="209" t="s">
        <v>520</v>
      </c>
      <c r="B27" s="209">
        <v>14.2</v>
      </c>
      <c r="C27" s="209">
        <v>14.7</v>
      </c>
      <c r="D27" s="209">
        <v>14</v>
      </c>
      <c r="E27" s="209">
        <v>16</v>
      </c>
      <c r="F27" s="209">
        <v>17.4</v>
      </c>
      <c r="G27" s="209">
        <v>18.9</v>
      </c>
      <c r="H27" s="209">
        <v>17.3</v>
      </c>
      <c r="I27" s="209">
        <v>13.9</v>
      </c>
      <c r="J27" s="209">
        <v>14.8</v>
      </c>
      <c r="K27" s="209">
        <v>16.6</v>
      </c>
      <c r="L27" s="209">
        <v>14.8</v>
      </c>
      <c r="M27" s="209">
        <v>12.4</v>
      </c>
      <c r="N27" s="209">
        <v>12.8</v>
      </c>
      <c r="O27" s="223">
        <v>13.608888888888888</v>
      </c>
      <c r="P27" s="223">
        <v>14.801111111111112</v>
      </c>
      <c r="Q27" s="223">
        <v>15.639444444444443</v>
      </c>
      <c r="R27" s="223">
        <v>15.493333333333332</v>
      </c>
      <c r="S27" s="223">
        <v>15.231111111111112</v>
      </c>
      <c r="T27" s="223">
        <v>15.966666666666667</v>
      </c>
      <c r="U27" s="223">
        <v>16.260277777777777</v>
      </c>
      <c r="V27" s="223">
        <v>16.89111111111111</v>
      </c>
      <c r="W27" s="223">
        <v>15.097222222222223</v>
      </c>
      <c r="X27" s="223">
        <v>14.523333333333332</v>
      </c>
      <c r="Y27" s="223">
        <v>14.70138888888889</v>
      </c>
      <c r="Z27" s="223">
        <v>15.117222222222223</v>
      </c>
      <c r="AA27" s="223">
        <v>15.774722222222223</v>
      </c>
      <c r="AB27" s="223">
        <v>15.995833333333332</v>
      </c>
      <c r="AC27" s="223">
        <v>15.315555555555555</v>
      </c>
      <c r="AD27" s="223">
        <v>15.006111111111112</v>
      </c>
      <c r="AE27" s="223">
        <v>14.5525</v>
      </c>
      <c r="AF27" s="223">
        <v>15.614722222222223</v>
      </c>
      <c r="AG27" s="223">
        <v>16.669</v>
      </c>
      <c r="AH27" s="219">
        <v>17.2</v>
      </c>
      <c r="AI27" s="223">
        <v>17.1</v>
      </c>
      <c r="AJ27" s="219">
        <v>17.329</v>
      </c>
      <c r="AK27" s="219">
        <v>16.35</v>
      </c>
      <c r="AL27" s="223">
        <v>16.05611111111111</v>
      </c>
      <c r="AM27" s="223">
        <v>16.73166666666667</v>
      </c>
      <c r="AN27" s="223">
        <v>16.370833333333334</v>
      </c>
    </row>
    <row r="28" spans="1:40" s="226" customFormat="1" ht="15" hidden="1">
      <c r="A28" s="224" t="s">
        <v>526</v>
      </c>
      <c r="B28" s="225"/>
      <c r="AG28" s="227"/>
      <c r="AH28" s="228"/>
      <c r="AI28" s="227"/>
      <c r="AJ28" s="219">
        <v>17.329</v>
      </c>
      <c r="AK28" s="219">
        <v>16.35</v>
      </c>
      <c r="AL28" s="223">
        <v>0</v>
      </c>
      <c r="AM28" s="223"/>
      <c r="AN28" s="223"/>
    </row>
    <row r="29" spans="1:40" s="226" customFormat="1" ht="15">
      <c r="A29" s="224" t="s">
        <v>526</v>
      </c>
      <c r="AG29" s="227"/>
      <c r="AH29" s="227"/>
      <c r="AI29" s="227"/>
      <c r="AJ29" s="235"/>
      <c r="AK29" s="235"/>
      <c r="AL29" s="238"/>
      <c r="AM29" s="238"/>
      <c r="AN29" s="238"/>
    </row>
    <row r="30" spans="1:40" s="209" customFormat="1" ht="15">
      <c r="A30" s="209" t="s">
        <v>575</v>
      </c>
      <c r="B30" s="209">
        <v>154.2</v>
      </c>
      <c r="C30" s="209">
        <v>151.1</v>
      </c>
      <c r="D30" s="209">
        <v>155.5</v>
      </c>
      <c r="E30" s="209">
        <v>164.9</v>
      </c>
      <c r="F30" s="209">
        <v>163.9</v>
      </c>
      <c r="G30" s="209">
        <v>159.8</v>
      </c>
      <c r="H30" s="209">
        <v>159.1</v>
      </c>
      <c r="I30" s="209">
        <v>148.2</v>
      </c>
      <c r="J30" s="209">
        <v>150.6</v>
      </c>
      <c r="K30" s="209">
        <v>155.7</v>
      </c>
      <c r="L30" s="209">
        <v>147.6</v>
      </c>
      <c r="M30" s="209">
        <v>137.6</v>
      </c>
      <c r="N30" s="209">
        <v>127.7</v>
      </c>
      <c r="O30" s="223">
        <v>129.1119922222222</v>
      </c>
      <c r="P30" s="223">
        <v>135.2244122222222</v>
      </c>
      <c r="Q30" s="223">
        <v>139.50272444444445</v>
      </c>
      <c r="R30" s="223">
        <v>138.35695222222222</v>
      </c>
      <c r="S30" s="223">
        <v>141.08644444444445</v>
      </c>
      <c r="T30" s="223">
        <v>142.56330777777777</v>
      </c>
      <c r="U30" s="223">
        <v>141.33169444444445</v>
      </c>
      <c r="V30" s="223">
        <v>140.24060333333333</v>
      </c>
      <c r="W30" s="223">
        <v>134.96678333333335</v>
      </c>
      <c r="X30" s="223">
        <v>132.3807611111111</v>
      </c>
      <c r="Y30" s="223">
        <v>135.32316</v>
      </c>
      <c r="Z30" s="223">
        <v>139.83133555555557</v>
      </c>
      <c r="AA30" s="223">
        <v>146.0036366666667</v>
      </c>
      <c r="AB30" s="223">
        <v>147.94362444444445</v>
      </c>
      <c r="AC30" s="223">
        <v>152.71467777777778</v>
      </c>
      <c r="AD30" s="223">
        <v>152.08244444444446</v>
      </c>
      <c r="AE30" s="223">
        <v>152.98053222222222</v>
      </c>
      <c r="AF30" s="223">
        <v>153.16440444444444</v>
      </c>
      <c r="AG30" s="223">
        <v>152.015</v>
      </c>
      <c r="AH30" s="219">
        <v>153.9</v>
      </c>
      <c r="AI30" s="223">
        <v>156.861</v>
      </c>
      <c r="AJ30" s="219">
        <v>156.7737633333333</v>
      </c>
      <c r="AK30" s="219">
        <v>153.57879555555556</v>
      </c>
      <c r="AL30" s="223">
        <v>156.70194444444445</v>
      </c>
      <c r="AM30" s="254">
        <v>156.5886111111111</v>
      </c>
      <c r="AN30" s="254">
        <v>151.0461111111111</v>
      </c>
    </row>
    <row r="31" spans="1:40" s="226" customFormat="1" ht="15">
      <c r="A31" s="224" t="s">
        <v>576</v>
      </c>
      <c r="O31" s="227"/>
      <c r="P31" s="227"/>
      <c r="Q31" s="227"/>
      <c r="R31" s="227"/>
      <c r="S31" s="227"/>
      <c r="T31" s="227"/>
      <c r="U31" s="227"/>
      <c r="V31" s="227"/>
      <c r="W31" s="227"/>
      <c r="X31" s="227"/>
      <c r="Y31" s="227"/>
      <c r="Z31" s="227"/>
      <c r="AA31" s="227"/>
      <c r="AB31" s="227"/>
      <c r="AC31" s="227"/>
      <c r="AD31" s="227"/>
      <c r="AE31" s="227"/>
      <c r="AF31" s="227"/>
      <c r="AG31" s="227"/>
      <c r="AH31" s="230"/>
      <c r="AI31" s="230"/>
      <c r="AJ31" s="230"/>
      <c r="AK31" s="239"/>
      <c r="AL31" s="238"/>
      <c r="AM31" s="667"/>
      <c r="AN31" s="248"/>
    </row>
    <row r="32" spans="1:40" s="209" customFormat="1" ht="15.75">
      <c r="A32" s="209" t="s">
        <v>577</v>
      </c>
      <c r="B32" s="231">
        <v>73.45795360790432</v>
      </c>
      <c r="C32" s="231">
        <v>74.105507666677</v>
      </c>
      <c r="D32" s="231">
        <v>74.49476362602864</v>
      </c>
      <c r="E32" s="231">
        <v>79.8785063649422</v>
      </c>
      <c r="F32" s="232">
        <v>84.06915788272038</v>
      </c>
      <c r="G32" s="231">
        <v>83.9013002943011</v>
      </c>
      <c r="H32" s="231">
        <v>83.8658476139884</v>
      </c>
      <c r="I32" s="231">
        <v>78.88872541253883</v>
      </c>
      <c r="J32" s="231">
        <v>76.51990754838039</v>
      </c>
      <c r="K32" s="232">
        <v>81.76111604195515</v>
      </c>
      <c r="L32" s="231">
        <v>82.09610769470571</v>
      </c>
      <c r="M32" s="231">
        <v>79.54672871525148</v>
      </c>
      <c r="N32" s="231">
        <v>79.6201287371799</v>
      </c>
      <c r="O32" s="231">
        <v>84.70071837382886</v>
      </c>
      <c r="P32" s="232">
        <v>91.67880758726092</v>
      </c>
      <c r="Q32" s="231">
        <v>93.35974076271064</v>
      </c>
      <c r="R32" s="231">
        <v>94.50836589323622</v>
      </c>
      <c r="S32" s="231">
        <v>96.78159454464344</v>
      </c>
      <c r="T32" s="231">
        <v>99.60879092865582</v>
      </c>
      <c r="U32" s="232">
        <v>100.58436242235874</v>
      </c>
      <c r="V32" s="231">
        <v>100</v>
      </c>
      <c r="W32" s="231">
        <v>94.45100817224966</v>
      </c>
      <c r="X32" s="231">
        <v>91.3311174273318</v>
      </c>
      <c r="Y32" s="231">
        <v>92.4026678460159</v>
      </c>
      <c r="Z32" s="232">
        <v>106.04814144483596</v>
      </c>
      <c r="AA32" s="231">
        <v>120.01727640040123</v>
      </c>
      <c r="AB32" s="231">
        <v>123.96588888253402</v>
      </c>
      <c r="AC32" s="231">
        <v>132.56299714709274</v>
      </c>
      <c r="AD32" s="231">
        <v>144.18460206143084</v>
      </c>
      <c r="AE32" s="232">
        <v>156.939074696314</v>
      </c>
      <c r="AF32" s="231">
        <v>170.82934131680312</v>
      </c>
      <c r="AG32" s="231">
        <v>167.02136975949665</v>
      </c>
      <c r="AH32" s="231">
        <v>176.66870510853943</v>
      </c>
      <c r="AI32" s="231">
        <v>189.09053825268157</v>
      </c>
      <c r="AJ32" s="231">
        <v>206.30561954546977</v>
      </c>
      <c r="AK32" s="231">
        <v>215.3165152037956</v>
      </c>
      <c r="AL32" s="668">
        <v>231</v>
      </c>
      <c r="AM32" s="668">
        <v>237</v>
      </c>
      <c r="AN32" s="669">
        <v>229</v>
      </c>
    </row>
    <row r="33" spans="1:39" s="225" customFormat="1" ht="14.25">
      <c r="A33" s="220" t="s">
        <v>578</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row>
    <row r="34" spans="1:39" s="225" customFormat="1" ht="14.25">
      <c r="A34" s="220"/>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row>
    <row r="35" spans="1:38" s="210" customFormat="1" ht="15">
      <c r="A35" s="209"/>
      <c r="B35" s="209"/>
      <c r="AG35" s="665"/>
      <c r="AH35" s="665"/>
      <c r="AI35" s="665"/>
      <c r="AJ35" s="665"/>
      <c r="AK35" s="665"/>
      <c r="AL35" s="665"/>
    </row>
    <row r="36" spans="1:39" s="234" customFormat="1" ht="15">
      <c r="A36" s="233" t="s">
        <v>579</v>
      </c>
      <c r="B36" s="233"/>
      <c r="AG36" s="665"/>
      <c r="AH36" s="665"/>
      <c r="AL36" s="663"/>
      <c r="AM36" s="663"/>
    </row>
    <row r="37" spans="1:38" s="234" customFormat="1" ht="12.75">
      <c r="A37" s="233" t="s">
        <v>580</v>
      </c>
      <c r="B37" s="233"/>
      <c r="AG37" s="665"/>
      <c r="AH37" s="665"/>
      <c r="AI37" s="665"/>
      <c r="AJ37" s="665"/>
      <c r="AK37" s="665"/>
      <c r="AL37" s="665"/>
    </row>
    <row r="39" ht="15.75">
      <c r="A39" s="664" t="s">
        <v>581</v>
      </c>
    </row>
    <row r="41" ht="12">
      <c r="AJ41" s="671"/>
    </row>
  </sheetData>
  <sheetProtection/>
  <printOptions/>
  <pageMargins left="0.75" right="0.75" top="1" bottom="1" header="0.5" footer="0.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8:U31"/>
  <sheetViews>
    <sheetView zoomScale="75" zoomScaleNormal="75" workbookViewId="0" topLeftCell="A1">
      <pane xSplit="1" topLeftCell="B1" activePane="topRight" state="frozen"/>
      <selection pane="topLeft" activeCell="A1" sqref="A1"/>
      <selection pane="topRight" activeCell="B1" sqref="B1"/>
    </sheetView>
  </sheetViews>
  <sheetFormatPr defaultColWidth="9.125" defaultRowHeight="12"/>
  <cols>
    <col min="1" max="1" width="35.875" style="210" customWidth="1"/>
    <col min="2" max="14" width="7.75390625" style="210" customWidth="1"/>
    <col min="15" max="19" width="8.125" style="210" customWidth="1"/>
    <col min="20" max="20" width="8.125" style="240" customWidth="1"/>
    <col min="21" max="16384" width="11.375" style="210" customWidth="1"/>
  </cols>
  <sheetData>
    <row r="1" ht="15"/>
    <row r="2" ht="15"/>
    <row r="3" ht="15"/>
    <row r="4" ht="15"/>
    <row r="8" ht="15.75">
      <c r="A8" s="212" t="s">
        <v>482</v>
      </c>
    </row>
    <row r="9" spans="1:20" s="212" customFormat="1" ht="15.75">
      <c r="A9" s="213" t="s">
        <v>483</v>
      </c>
      <c r="T9" s="241"/>
    </row>
    <row r="10" s="213" customFormat="1" ht="15">
      <c r="T10" s="242"/>
    </row>
    <row r="11" spans="2:20" s="243" customFormat="1" ht="15.75">
      <c r="B11" s="243">
        <v>1990</v>
      </c>
      <c r="C11" s="243">
        <v>1991</v>
      </c>
      <c r="D11" s="243">
        <v>1992</v>
      </c>
      <c r="E11" s="243">
        <v>1993</v>
      </c>
      <c r="F11" s="243">
        <v>1994</v>
      </c>
      <c r="G11" s="243">
        <v>1995</v>
      </c>
      <c r="H11" s="243">
        <v>1996</v>
      </c>
      <c r="I11" s="243">
        <v>1997</v>
      </c>
      <c r="J11" s="243">
        <v>1998</v>
      </c>
      <c r="K11" s="243">
        <v>1999</v>
      </c>
      <c r="L11" s="244">
        <v>2000</v>
      </c>
      <c r="M11" s="243">
        <v>2001</v>
      </c>
      <c r="N11" s="243">
        <v>2002</v>
      </c>
      <c r="O11" s="243">
        <v>2003</v>
      </c>
      <c r="P11" s="243">
        <v>2004</v>
      </c>
      <c r="Q11" s="243">
        <v>2005</v>
      </c>
      <c r="R11" s="243">
        <v>2006</v>
      </c>
      <c r="S11" s="243">
        <v>2007</v>
      </c>
      <c r="T11" s="243">
        <v>2008</v>
      </c>
    </row>
    <row r="12" spans="1:21" s="209" customFormat="1" ht="15">
      <c r="A12" s="209" t="s">
        <v>582</v>
      </c>
      <c r="B12" s="229">
        <v>61.515442857900005</v>
      </c>
      <c r="C12" s="229">
        <v>61.80653658680001</v>
      </c>
      <c r="D12" s="229">
        <v>61.1730999072</v>
      </c>
      <c r="E12" s="229">
        <v>64.09588388447008</v>
      </c>
      <c r="F12" s="229">
        <v>66.00624352531926</v>
      </c>
      <c r="G12" s="229">
        <v>68.27704780504925</v>
      </c>
      <c r="H12" s="229">
        <v>68.06597976997116</v>
      </c>
      <c r="I12" s="229">
        <v>73.62205550677322</v>
      </c>
      <c r="J12" s="229">
        <v>73.48143101066138</v>
      </c>
      <c r="K12" s="229">
        <v>74.19709117352906</v>
      </c>
      <c r="L12" s="229">
        <v>76.49773079284932</v>
      </c>
      <c r="M12" s="229">
        <v>74.47360558410743</v>
      </c>
      <c r="N12" s="229">
        <v>77.91092971011457</v>
      </c>
      <c r="O12" s="229">
        <v>80.21091293873185</v>
      </c>
      <c r="P12" s="229">
        <v>80.40277777777777</v>
      </c>
      <c r="Q12" s="229">
        <v>77.34583333333333</v>
      </c>
      <c r="R12" s="229">
        <v>81.32944444444445</v>
      </c>
      <c r="S12" s="229">
        <v>77.75308048695788</v>
      </c>
      <c r="T12" s="229">
        <v>75.75500873086484</v>
      </c>
      <c r="U12" s="245"/>
    </row>
    <row r="13" spans="1:20" s="220" customFormat="1" ht="14.25">
      <c r="A13" s="220" t="s">
        <v>583</v>
      </c>
      <c r="B13" s="229"/>
      <c r="C13" s="229"/>
      <c r="D13" s="229"/>
      <c r="E13" s="229"/>
      <c r="F13" s="229"/>
      <c r="G13" s="229"/>
      <c r="H13" s="229"/>
      <c r="I13" s="229"/>
      <c r="J13" s="229"/>
      <c r="K13" s="229"/>
      <c r="L13" s="229"/>
      <c r="M13" s="229"/>
      <c r="N13" s="229"/>
      <c r="O13" s="229"/>
      <c r="P13" s="229"/>
      <c r="Q13" s="229"/>
      <c r="R13" s="229"/>
      <c r="S13" s="229"/>
      <c r="T13" s="229"/>
    </row>
    <row r="14" spans="1:20" s="246" customFormat="1" ht="15">
      <c r="A14" s="209" t="s">
        <v>584</v>
      </c>
      <c r="B14" s="229">
        <v>17.940125885711108</v>
      </c>
      <c r="C14" s="229">
        <v>16.068991458466666</v>
      </c>
      <c r="D14" s="229">
        <v>16.454887173388887</v>
      </c>
      <c r="E14" s="229">
        <v>17.005867270126075</v>
      </c>
      <c r="F14" s="229">
        <v>18.212614929653025</v>
      </c>
      <c r="G14" s="229">
        <v>19.51458872006122</v>
      </c>
      <c r="H14" s="229">
        <v>20.144186440397046</v>
      </c>
      <c r="I14" s="229">
        <v>20.383463994183984</v>
      </c>
      <c r="J14" s="229">
        <v>19.775746160040793</v>
      </c>
      <c r="K14" s="229">
        <v>19.74451678663325</v>
      </c>
      <c r="L14" s="229">
        <v>20.56728275767051</v>
      </c>
      <c r="M14" s="229">
        <v>22.187481747555154</v>
      </c>
      <c r="N14" s="229">
        <v>22.18566296121742</v>
      </c>
      <c r="O14" s="229">
        <v>22.825094500363686</v>
      </c>
      <c r="P14" s="229">
        <v>23.491666666666667</v>
      </c>
      <c r="Q14" s="229">
        <v>22.029722222222222</v>
      </c>
      <c r="R14" s="229">
        <v>21.783333333333335</v>
      </c>
      <c r="S14" s="229">
        <v>23.149409072107254</v>
      </c>
      <c r="T14" s="229">
        <v>22.54347434165953</v>
      </c>
    </row>
    <row r="15" spans="1:20" s="225" customFormat="1" ht="14.25">
      <c r="A15" s="220" t="s">
        <v>585</v>
      </c>
      <c r="B15" s="229"/>
      <c r="C15" s="229"/>
      <c r="D15" s="229"/>
      <c r="E15" s="229"/>
      <c r="F15" s="229"/>
      <c r="G15" s="229"/>
      <c r="H15" s="229"/>
      <c r="I15" s="229"/>
      <c r="J15" s="229"/>
      <c r="K15" s="229"/>
      <c r="L15" s="229"/>
      <c r="M15" s="229"/>
      <c r="N15" s="229"/>
      <c r="O15" s="229"/>
      <c r="P15" s="229"/>
      <c r="Q15" s="229"/>
      <c r="R15" s="229"/>
      <c r="S15" s="229"/>
      <c r="T15" s="229"/>
    </row>
    <row r="16" spans="1:20" s="246" customFormat="1" ht="15">
      <c r="A16" s="209" t="s">
        <v>586</v>
      </c>
      <c r="B16" s="229">
        <v>9.3893163661</v>
      </c>
      <c r="C16" s="229">
        <v>8.638186110549999</v>
      </c>
      <c r="D16" s="229">
        <v>7.7425261615</v>
      </c>
      <c r="E16" s="229">
        <v>7.832662395960674</v>
      </c>
      <c r="F16" s="229">
        <v>8.388881725269874</v>
      </c>
      <c r="G16" s="229">
        <v>8.133762207461112</v>
      </c>
      <c r="H16" s="229">
        <v>9.620848762693456</v>
      </c>
      <c r="I16" s="229">
        <v>8.287102276213883</v>
      </c>
      <c r="J16" s="229">
        <v>8.527318259687675</v>
      </c>
      <c r="K16" s="229">
        <v>10.38852701631631</v>
      </c>
      <c r="L16" s="229">
        <v>10.332132596835129</v>
      </c>
      <c r="M16" s="229">
        <v>10.867741161788631</v>
      </c>
      <c r="N16" s="229">
        <v>11.108543522018374</v>
      </c>
      <c r="O16" s="229">
        <v>11.580707536980237</v>
      </c>
      <c r="P16" s="229">
        <v>11.72</v>
      </c>
      <c r="Q16" s="229">
        <v>11.594722222222222</v>
      </c>
      <c r="R16" s="229">
        <v>10.133055555555556</v>
      </c>
      <c r="S16" s="229">
        <v>12.295942875588528</v>
      </c>
      <c r="T16" s="229">
        <v>11.870098399137511</v>
      </c>
    </row>
    <row r="17" spans="1:20" s="225" customFormat="1" ht="14.25">
      <c r="A17" s="220" t="s">
        <v>587</v>
      </c>
      <c r="B17" s="229"/>
      <c r="C17" s="229"/>
      <c r="D17" s="229"/>
      <c r="E17" s="229"/>
      <c r="F17" s="229"/>
      <c r="G17" s="229"/>
      <c r="H17" s="229"/>
      <c r="I17" s="229"/>
      <c r="J17" s="229"/>
      <c r="K17" s="229"/>
      <c r="L17" s="229"/>
      <c r="M17" s="229"/>
      <c r="N17" s="229"/>
      <c r="O17" s="229"/>
      <c r="P17" s="229"/>
      <c r="Q17" s="229"/>
      <c r="R17" s="229"/>
      <c r="S17" s="229"/>
      <c r="T17" s="229"/>
    </row>
    <row r="18" spans="1:20" s="246" customFormat="1" ht="15">
      <c r="A18" s="209" t="s">
        <v>588</v>
      </c>
      <c r="B18" s="229">
        <v>11.904607532900002</v>
      </c>
      <c r="C18" s="229">
        <v>11.0028145712</v>
      </c>
      <c r="D18" s="229">
        <v>10.017634743499999</v>
      </c>
      <c r="E18" s="229">
        <v>9.993128848665725</v>
      </c>
      <c r="F18" s="229">
        <v>10.603381219132105</v>
      </c>
      <c r="G18" s="229">
        <v>11.154287376315107</v>
      </c>
      <c r="H18" s="229">
        <v>11.830850100531856</v>
      </c>
      <c r="I18" s="229">
        <v>11.709996547202364</v>
      </c>
      <c r="J18" s="229">
        <v>11.054329117838709</v>
      </c>
      <c r="K18" s="229">
        <v>11.611635881634232</v>
      </c>
      <c r="L18" s="229">
        <v>10.937423756055187</v>
      </c>
      <c r="M18" s="229">
        <v>11.430014165086495</v>
      </c>
      <c r="N18" s="229">
        <v>10.991818719454407</v>
      </c>
      <c r="O18" s="229">
        <v>10.707011825759515</v>
      </c>
      <c r="P18" s="229">
        <v>10.157777777777778</v>
      </c>
      <c r="Q18" s="229">
        <v>10.19361111111111</v>
      </c>
      <c r="R18" s="229">
        <v>10.629722222222222</v>
      </c>
      <c r="S18" s="229">
        <v>11.246632218866933</v>
      </c>
      <c r="T18" s="229">
        <v>10.631075006367901</v>
      </c>
    </row>
    <row r="19" spans="1:20" s="225" customFormat="1" ht="14.25" customHeight="1">
      <c r="A19" s="220" t="s">
        <v>589</v>
      </c>
      <c r="R19" s="247"/>
      <c r="S19" s="247"/>
      <c r="T19" s="229"/>
    </row>
    <row r="20" spans="1:20" s="220" customFormat="1" ht="15">
      <c r="A20" s="220" t="s">
        <v>590</v>
      </c>
      <c r="B20" s="225"/>
      <c r="C20" s="225"/>
      <c r="D20" s="225"/>
      <c r="E20" s="225"/>
      <c r="F20" s="225"/>
      <c r="G20" s="225"/>
      <c r="H20" s="225"/>
      <c r="I20" s="225"/>
      <c r="J20" s="225"/>
      <c r="K20" s="225"/>
      <c r="L20" s="225"/>
      <c r="M20" s="225"/>
      <c r="N20" s="225"/>
      <c r="O20" s="225"/>
      <c r="P20" s="225"/>
      <c r="Q20" s="225"/>
      <c r="R20" s="247"/>
      <c r="S20" s="247"/>
      <c r="T20" s="229"/>
    </row>
    <row r="21" spans="1:20" s="224" customFormat="1" ht="15">
      <c r="A21" s="248" t="s">
        <v>601</v>
      </c>
      <c r="B21" s="227">
        <v>39.49111069072189</v>
      </c>
      <c r="C21" s="227">
        <v>37.473631788400006</v>
      </c>
      <c r="D21" s="227">
        <v>37.0188558738</v>
      </c>
      <c r="E21" s="227">
        <v>36.410189783459046</v>
      </c>
      <c r="F21" s="227">
        <v>36.6202141561813</v>
      </c>
      <c r="G21" s="227">
        <v>38.94928672725355</v>
      </c>
      <c r="H21" s="227">
        <v>38.267100845535204</v>
      </c>
      <c r="I21" s="227">
        <v>38.70004950523645</v>
      </c>
      <c r="J21" s="227">
        <v>39.23878245343434</v>
      </c>
      <c r="K21" s="227">
        <v>37.03875914188714</v>
      </c>
      <c r="L21" s="227">
        <v>34.83940870214538</v>
      </c>
      <c r="M21" s="227">
        <v>33.06209328910848</v>
      </c>
      <c r="N21" s="227">
        <v>31.679811525837906</v>
      </c>
      <c r="O21" s="227">
        <v>31.53706057659805</v>
      </c>
      <c r="P21" s="227">
        <v>30.984166666666678</v>
      </c>
      <c r="Q21" s="227">
        <v>32.40194444444445</v>
      </c>
      <c r="R21" s="227">
        <v>32.82638888888889</v>
      </c>
      <c r="S21" s="227">
        <v>32.14299090203495</v>
      </c>
      <c r="T21" s="227">
        <v>30.246732410859085</v>
      </c>
    </row>
    <row r="22" spans="1:20" s="212" customFormat="1" ht="15.75">
      <c r="A22" s="212" t="s">
        <v>591</v>
      </c>
      <c r="B22" s="249">
        <v>140.240603333333</v>
      </c>
      <c r="C22" s="249">
        <v>134.99016051541668</v>
      </c>
      <c r="D22" s="249">
        <v>132.40700385938888</v>
      </c>
      <c r="E22" s="249">
        <v>135.3377321826816</v>
      </c>
      <c r="F22" s="249">
        <v>139.83133555555557</v>
      </c>
      <c r="G22" s="249">
        <v>146.02897283614024</v>
      </c>
      <c r="H22" s="249">
        <v>147.92896591912873</v>
      </c>
      <c r="I22" s="249">
        <v>152.7026678296099</v>
      </c>
      <c r="J22" s="249">
        <v>152.0776070016629</v>
      </c>
      <c r="K22" s="249">
        <v>152.98053</v>
      </c>
      <c r="L22" s="249">
        <v>153.17397860555553</v>
      </c>
      <c r="M22" s="249">
        <v>152.0209359476462</v>
      </c>
      <c r="N22" s="249">
        <v>153.87676643864268</v>
      </c>
      <c r="O22" s="249">
        <v>156.86078737843334</v>
      </c>
      <c r="P22" s="249">
        <v>156.7563888888889</v>
      </c>
      <c r="Q22" s="249">
        <v>153.56583333333333</v>
      </c>
      <c r="R22" s="249">
        <v>156.70194444444445</v>
      </c>
      <c r="S22" s="249">
        <v>156.58805555555557</v>
      </c>
      <c r="T22" s="249">
        <v>151.0461111111111</v>
      </c>
    </row>
    <row r="23" spans="1:19" s="226" customFormat="1" ht="14.25">
      <c r="A23" s="250" t="s">
        <v>592</v>
      </c>
      <c r="S23" s="227"/>
    </row>
    <row r="24" spans="3:8" ht="15">
      <c r="C24" s="672"/>
      <c r="H24" s="672"/>
    </row>
    <row r="25" spans="1:20" s="234" customFormat="1" ht="14.25">
      <c r="A25" s="234" t="s">
        <v>598</v>
      </c>
      <c r="T25" s="240"/>
    </row>
    <row r="26" spans="1:20" s="234" customFormat="1" ht="14.25">
      <c r="A26" s="234" t="s">
        <v>596</v>
      </c>
      <c r="T26" s="240"/>
    </row>
    <row r="27" spans="1:20" s="234" customFormat="1" ht="14.25">
      <c r="A27" s="602" t="s">
        <v>478</v>
      </c>
      <c r="T27" s="240"/>
    </row>
    <row r="28" s="234" customFormat="1" ht="14.25">
      <c r="T28" s="240"/>
    </row>
    <row r="29" spans="1:20" s="234" customFormat="1" ht="14.25">
      <c r="A29" s="234" t="s">
        <v>599</v>
      </c>
      <c r="T29" s="240"/>
    </row>
    <row r="30" ht="15">
      <c r="A30" s="234" t="s">
        <v>593</v>
      </c>
    </row>
    <row r="31" ht="15">
      <c r="A31" s="661" t="s">
        <v>479</v>
      </c>
    </row>
  </sheetData>
  <sheetProtection/>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8:W30"/>
  <sheetViews>
    <sheetView zoomScale="70" zoomScaleNormal="70" workbookViewId="0" topLeftCell="A1">
      <pane xSplit="1" topLeftCell="B1" activePane="topRight" state="frozen"/>
      <selection pane="topLeft" activeCell="A1" sqref="A1"/>
      <selection pane="topRight" activeCell="B1" sqref="B1"/>
    </sheetView>
  </sheetViews>
  <sheetFormatPr defaultColWidth="9.125" defaultRowHeight="12"/>
  <cols>
    <col min="1" max="1" width="35.875" style="210" customWidth="1"/>
    <col min="2" max="15" width="7.75390625" style="210" customWidth="1"/>
    <col min="16" max="20" width="8.125" style="210" customWidth="1"/>
    <col min="21" max="16384" width="11.375" style="210" customWidth="1"/>
  </cols>
  <sheetData>
    <row r="1" ht="15"/>
    <row r="2" ht="15"/>
    <row r="3" ht="15"/>
    <row r="4" ht="15"/>
    <row r="8" ht="15.75">
      <c r="A8" s="212" t="s">
        <v>485</v>
      </c>
    </row>
    <row r="9" s="212" customFormat="1" ht="15.75">
      <c r="A9" s="213" t="s">
        <v>486</v>
      </c>
    </row>
    <row r="10" s="213" customFormat="1" ht="15"/>
    <row r="11" spans="2:20" s="214" customFormat="1" ht="15.75">
      <c r="B11" s="214">
        <v>1990</v>
      </c>
      <c r="C11" s="214">
        <v>1991</v>
      </c>
      <c r="D11" s="214">
        <v>1992</v>
      </c>
      <c r="E11" s="214">
        <v>1993</v>
      </c>
      <c r="F11" s="214">
        <v>1994</v>
      </c>
      <c r="G11" s="214">
        <v>1995</v>
      </c>
      <c r="H11" s="214">
        <v>1996</v>
      </c>
      <c r="I11" s="214">
        <v>1997</v>
      </c>
      <c r="J11" s="214">
        <v>1998</v>
      </c>
      <c r="K11" s="214">
        <v>1999</v>
      </c>
      <c r="L11" s="251">
        <v>2000</v>
      </c>
      <c r="M11" s="214">
        <v>2001</v>
      </c>
      <c r="N11" s="214">
        <v>2002</v>
      </c>
      <c r="O11" s="214">
        <v>2003</v>
      </c>
      <c r="P11" s="214">
        <v>2004</v>
      </c>
      <c r="Q11" s="214">
        <v>2005</v>
      </c>
      <c r="R11" s="214">
        <v>2006</v>
      </c>
      <c r="S11" s="214">
        <v>2007</v>
      </c>
      <c r="T11" s="214">
        <v>2008</v>
      </c>
    </row>
    <row r="12" spans="1:23" s="216" customFormat="1" ht="15">
      <c r="A12" s="216" t="s">
        <v>582</v>
      </c>
      <c r="B12" s="223">
        <v>19.682037</v>
      </c>
      <c r="C12" s="223">
        <v>19.117403999999997</v>
      </c>
      <c r="D12" s="223">
        <v>18.840429</v>
      </c>
      <c r="E12" s="223">
        <v>18.820489000000002</v>
      </c>
      <c r="F12" s="223">
        <v>19.083243</v>
      </c>
      <c r="G12" s="223">
        <v>19.134364</v>
      </c>
      <c r="H12" s="223">
        <v>19.021476</v>
      </c>
      <c r="I12" s="223">
        <v>19.80924452547126</v>
      </c>
      <c r="J12" s="223">
        <v>20.730067142114894</v>
      </c>
      <c r="K12" s="223">
        <v>21.52905017051888</v>
      </c>
      <c r="L12" s="223">
        <v>23.564</v>
      </c>
      <c r="M12" s="223">
        <v>22.654</v>
      </c>
      <c r="N12" s="223">
        <v>22.73</v>
      </c>
      <c r="O12" s="223">
        <v>22.59</v>
      </c>
      <c r="P12" s="223">
        <v>23.104</v>
      </c>
      <c r="Q12" s="223">
        <v>23.525</v>
      </c>
      <c r="R12" s="254">
        <v>24.058</v>
      </c>
      <c r="S12" s="254">
        <v>22.874</v>
      </c>
      <c r="T12" s="254">
        <v>22.604</v>
      </c>
      <c r="U12" s="254"/>
      <c r="V12" s="254"/>
      <c r="W12" s="254"/>
    </row>
    <row r="13" spans="1:23" s="220" customFormat="1" ht="15">
      <c r="A13" s="220" t="s">
        <v>583</v>
      </c>
      <c r="B13" s="223"/>
      <c r="C13" s="223"/>
      <c r="D13" s="223"/>
      <c r="E13" s="223"/>
      <c r="F13" s="223"/>
      <c r="G13" s="223"/>
      <c r="H13" s="223"/>
      <c r="I13" s="223"/>
      <c r="J13" s="223"/>
      <c r="K13" s="223"/>
      <c r="L13" s="223"/>
      <c r="M13" s="223"/>
      <c r="N13" s="223"/>
      <c r="O13" s="223"/>
      <c r="P13" s="223"/>
      <c r="Q13" s="223"/>
      <c r="R13" s="254"/>
      <c r="S13" s="254"/>
      <c r="T13" s="254"/>
      <c r="U13" s="254"/>
      <c r="V13" s="254"/>
      <c r="W13" s="254"/>
    </row>
    <row r="14" spans="1:23" s="246" customFormat="1" ht="15">
      <c r="A14" s="209" t="s">
        <v>584</v>
      </c>
      <c r="B14" s="223">
        <v>4.300089</v>
      </c>
      <c r="C14" s="223">
        <v>4.757801000000001</v>
      </c>
      <c r="D14" s="223">
        <v>4.698262</v>
      </c>
      <c r="E14" s="223">
        <v>4.698262</v>
      </c>
      <c r="F14" s="223">
        <v>4.9686069999999996</v>
      </c>
      <c r="G14" s="223">
        <v>5.323894</v>
      </c>
      <c r="H14" s="223">
        <v>4.937891</v>
      </c>
      <c r="I14" s="223">
        <v>5.0942552048800245</v>
      </c>
      <c r="J14" s="223">
        <v>4.927891459160487</v>
      </c>
      <c r="K14" s="223">
        <v>4.857022061400668</v>
      </c>
      <c r="L14" s="223">
        <v>5.311</v>
      </c>
      <c r="M14" s="223">
        <v>4.959</v>
      </c>
      <c r="N14" s="223">
        <v>4.873</v>
      </c>
      <c r="O14" s="223">
        <v>4.58</v>
      </c>
      <c r="P14" s="223">
        <v>5.356</v>
      </c>
      <c r="Q14" s="223">
        <v>5.287</v>
      </c>
      <c r="R14" s="254">
        <v>5.166</v>
      </c>
      <c r="S14" s="254">
        <v>5.12</v>
      </c>
      <c r="T14" s="254">
        <v>4.91</v>
      </c>
      <c r="U14" s="254"/>
      <c r="V14" s="254"/>
      <c r="W14" s="254"/>
    </row>
    <row r="15" spans="1:23" s="225" customFormat="1" ht="15">
      <c r="A15" s="220" t="s">
        <v>585</v>
      </c>
      <c r="B15" s="223"/>
      <c r="C15" s="223"/>
      <c r="D15" s="223"/>
      <c r="E15" s="223"/>
      <c r="F15" s="223"/>
      <c r="G15" s="223"/>
      <c r="H15" s="223"/>
      <c r="I15" s="223"/>
      <c r="J15" s="223"/>
      <c r="K15" s="223"/>
      <c r="L15" s="223"/>
      <c r="M15" s="223"/>
      <c r="N15" s="223"/>
      <c r="O15" s="223"/>
      <c r="P15" s="223"/>
      <c r="Q15" s="223"/>
      <c r="R15" s="254"/>
      <c r="S15" s="254"/>
      <c r="T15" s="254"/>
      <c r="U15" s="254"/>
      <c r="V15" s="254"/>
      <c r="W15" s="254"/>
    </row>
    <row r="16" spans="1:23" s="246" customFormat="1" ht="15">
      <c r="A16" s="209" t="s">
        <v>586</v>
      </c>
      <c r="B16" s="223">
        <v>6.513632</v>
      </c>
      <c r="C16" s="223">
        <v>5.710974</v>
      </c>
      <c r="D16" s="223">
        <v>5.433916</v>
      </c>
      <c r="E16" s="223">
        <v>5.382423</v>
      </c>
      <c r="F16" s="223">
        <v>5.629954</v>
      </c>
      <c r="G16" s="223">
        <v>5.545522</v>
      </c>
      <c r="H16" s="223">
        <v>5.643896000000001</v>
      </c>
      <c r="I16" s="223">
        <v>5.345553471606558</v>
      </c>
      <c r="J16" s="223">
        <v>5.528272277192454</v>
      </c>
      <c r="K16" s="223">
        <v>6.229812339068798</v>
      </c>
      <c r="L16" s="223">
        <v>6.711</v>
      </c>
      <c r="M16" s="223">
        <v>6.961</v>
      </c>
      <c r="N16" s="223">
        <v>7.045</v>
      </c>
      <c r="O16" s="223">
        <v>7.106</v>
      </c>
      <c r="P16" s="223">
        <v>7.055</v>
      </c>
      <c r="Q16" s="223">
        <v>7.296</v>
      </c>
      <c r="R16" s="254">
        <v>6.461</v>
      </c>
      <c r="S16" s="254">
        <v>7.852</v>
      </c>
      <c r="T16" s="254">
        <v>7.839</v>
      </c>
      <c r="U16" s="254"/>
      <c r="V16" s="254"/>
      <c r="W16" s="254"/>
    </row>
    <row r="17" spans="1:23" s="225" customFormat="1" ht="15">
      <c r="A17" s="220" t="s">
        <v>587</v>
      </c>
      <c r="B17" s="223"/>
      <c r="C17" s="223"/>
      <c r="D17" s="223"/>
      <c r="E17" s="223"/>
      <c r="F17" s="223"/>
      <c r="G17" s="223"/>
      <c r="H17" s="223"/>
      <c r="I17" s="223"/>
      <c r="J17" s="223"/>
      <c r="K17" s="223"/>
      <c r="L17" s="223"/>
      <c r="M17" s="223"/>
      <c r="N17" s="223"/>
      <c r="O17" s="223"/>
      <c r="P17" s="223"/>
      <c r="Q17" s="223"/>
      <c r="R17" s="209"/>
      <c r="S17" s="209"/>
      <c r="T17" s="209"/>
      <c r="U17" s="209"/>
      <c r="V17" s="209"/>
      <c r="W17" s="209"/>
    </row>
    <row r="18" spans="1:23" s="246" customFormat="1" ht="15">
      <c r="A18" s="209" t="s">
        <v>588</v>
      </c>
      <c r="B18" s="223">
        <v>7.318609</v>
      </c>
      <c r="C18" s="223">
        <v>6.738454</v>
      </c>
      <c r="D18" s="223">
        <v>5.992494</v>
      </c>
      <c r="E18" s="223">
        <v>5.92511</v>
      </c>
      <c r="F18" s="223">
        <v>6.297560000000001</v>
      </c>
      <c r="G18" s="223">
        <v>6.891266</v>
      </c>
      <c r="H18" s="223">
        <v>7.184791000000001</v>
      </c>
      <c r="I18" s="223">
        <v>7.143954015085682</v>
      </c>
      <c r="J18" s="223">
        <v>6.75253790636573</v>
      </c>
      <c r="K18" s="223">
        <v>7.463872587874883</v>
      </c>
      <c r="L18" s="223">
        <v>7.465</v>
      </c>
      <c r="M18" s="223">
        <v>7.701</v>
      </c>
      <c r="N18" s="223">
        <v>7.398</v>
      </c>
      <c r="O18" s="223">
        <v>7.066</v>
      </c>
      <c r="P18" s="223">
        <v>6.993</v>
      </c>
      <c r="Q18" s="223">
        <v>7.045</v>
      </c>
      <c r="R18" s="223">
        <v>7.327</v>
      </c>
      <c r="S18" s="223">
        <v>7.078</v>
      </c>
      <c r="T18" s="223">
        <v>6.998</v>
      </c>
      <c r="U18" s="223"/>
      <c r="V18" s="223"/>
      <c r="W18" s="223"/>
    </row>
    <row r="19" spans="1:23" s="225" customFormat="1" ht="14.25" customHeight="1">
      <c r="A19" s="220" t="s">
        <v>589</v>
      </c>
      <c r="B19" s="223"/>
      <c r="C19" s="223"/>
      <c r="D19" s="223"/>
      <c r="E19" s="223"/>
      <c r="F19" s="223"/>
      <c r="G19" s="223"/>
      <c r="H19" s="223"/>
      <c r="I19" s="223"/>
      <c r="J19" s="223"/>
      <c r="K19" s="223"/>
      <c r="L19" s="223"/>
      <c r="M19" s="223"/>
      <c r="N19" s="223"/>
      <c r="O19" s="223"/>
      <c r="P19" s="223"/>
      <c r="Q19" s="223"/>
      <c r="R19" s="209"/>
      <c r="S19" s="209"/>
      <c r="T19" s="209"/>
      <c r="U19" s="209"/>
      <c r="V19" s="209"/>
      <c r="W19" s="209"/>
    </row>
    <row r="20" spans="1:23" s="226" customFormat="1" ht="14.25" customHeight="1">
      <c r="A20" s="224" t="s">
        <v>590</v>
      </c>
      <c r="B20" s="238"/>
      <c r="C20" s="238"/>
      <c r="D20" s="238"/>
      <c r="E20" s="238"/>
      <c r="F20" s="238"/>
      <c r="G20" s="238"/>
      <c r="H20" s="238"/>
      <c r="I20" s="238"/>
      <c r="J20" s="238"/>
      <c r="K20" s="238"/>
      <c r="L20" s="238"/>
      <c r="M20" s="238"/>
      <c r="N20" s="238"/>
      <c r="O20" s="238"/>
      <c r="P20" s="238"/>
      <c r="Q20" s="238"/>
      <c r="R20" s="248"/>
      <c r="S20" s="248"/>
      <c r="T20" s="248"/>
      <c r="U20" s="248"/>
      <c r="V20" s="248"/>
      <c r="W20" s="248"/>
    </row>
    <row r="21" spans="1:23" s="224" customFormat="1" ht="15">
      <c r="A21" s="248" t="s">
        <v>602</v>
      </c>
      <c r="B21" s="238">
        <v>15.178524999999986</v>
      </c>
      <c r="C21" s="238">
        <v>14.398132999999998</v>
      </c>
      <c r="D21" s="238">
        <v>14.729214999999996</v>
      </c>
      <c r="E21" s="238">
        <v>14.527861999999992</v>
      </c>
      <c r="F21" s="238">
        <v>13.798672999999997</v>
      </c>
      <c r="G21" s="238">
        <v>14.448203000000024</v>
      </c>
      <c r="H21" s="238">
        <v>14.702314999999999</v>
      </c>
      <c r="I21" s="238">
        <v>15.270992795356786</v>
      </c>
      <c r="J21" s="238">
        <v>15.92323118879101</v>
      </c>
      <c r="K21" s="238">
        <v>14.417252356933005</v>
      </c>
      <c r="L21" s="238">
        <v>13.838000000000008</v>
      </c>
      <c r="M21" s="238">
        <v>13.972999999999995</v>
      </c>
      <c r="N21" s="238">
        <v>13.615</v>
      </c>
      <c r="O21" s="238">
        <v>13.154481989999997</v>
      </c>
      <c r="P21" s="238">
        <v>12.863</v>
      </c>
      <c r="Q21" s="238">
        <v>12.765999999999998</v>
      </c>
      <c r="R21" s="238">
        <v>13.546</v>
      </c>
      <c r="S21" s="238">
        <v>13.417999999999996</v>
      </c>
      <c r="T21" s="238">
        <v>13.104</v>
      </c>
      <c r="U21" s="675"/>
      <c r="V21" s="675"/>
      <c r="W21" s="675"/>
    </row>
    <row r="22" spans="1:23" s="212" customFormat="1" ht="15.75">
      <c r="A22" s="212" t="s">
        <v>591</v>
      </c>
      <c r="B22" s="253">
        <v>52.99289199999999</v>
      </c>
      <c r="C22" s="253">
        <v>50.72276599999999</v>
      </c>
      <c r="D22" s="253">
        <v>49.69431599999999</v>
      </c>
      <c r="E22" s="253">
        <v>49.354146</v>
      </c>
      <c r="F22" s="253">
        <v>49.778037</v>
      </c>
      <c r="G22" s="253">
        <v>51.34324900000003</v>
      </c>
      <c r="H22" s="253">
        <v>51.490368999999994</v>
      </c>
      <c r="I22" s="253">
        <v>52.66400001240031</v>
      </c>
      <c r="J22" s="253">
        <v>53.86199997362458</v>
      </c>
      <c r="K22" s="253">
        <v>54.497009515796236</v>
      </c>
      <c r="L22" s="253">
        <v>56.889</v>
      </c>
      <c r="M22" s="253">
        <v>56.248</v>
      </c>
      <c r="N22" s="253">
        <v>55.661</v>
      </c>
      <c r="O22" s="253">
        <v>54.49648199</v>
      </c>
      <c r="P22" s="253">
        <v>55.371</v>
      </c>
      <c r="Q22" s="253">
        <v>55.919</v>
      </c>
      <c r="R22" s="253">
        <v>56.558</v>
      </c>
      <c r="S22" s="253">
        <v>56.342</v>
      </c>
      <c r="T22" s="253">
        <v>55.455</v>
      </c>
      <c r="U22" s="253"/>
      <c r="V22" s="253"/>
      <c r="W22" s="253"/>
    </row>
    <row r="23" spans="1:20" s="226" customFormat="1" ht="15">
      <c r="A23" s="250" t="s">
        <v>592</v>
      </c>
      <c r="B23" s="248"/>
      <c r="C23" s="248"/>
      <c r="D23" s="248"/>
      <c r="E23" s="248"/>
      <c r="F23" s="248"/>
      <c r="G23" s="248"/>
      <c r="H23" s="248"/>
      <c r="I23" s="248"/>
      <c r="J23" s="248"/>
      <c r="K23" s="248"/>
      <c r="L23" s="248"/>
      <c r="M23" s="248"/>
      <c r="N23" s="248"/>
      <c r="O23" s="248"/>
      <c r="P23" s="248"/>
      <c r="R23" s="248"/>
      <c r="S23" s="248"/>
      <c r="T23" s="248"/>
    </row>
    <row r="24" spans="1:20" ht="15">
      <c r="A24" s="234" t="s">
        <v>600</v>
      </c>
      <c r="B24" s="209"/>
      <c r="C24" s="209"/>
      <c r="D24" s="209"/>
      <c r="E24" s="209"/>
      <c r="F24" s="209"/>
      <c r="G24" s="209"/>
      <c r="H24" s="209"/>
      <c r="I24" s="209"/>
      <c r="J24" s="209"/>
      <c r="K24" s="209"/>
      <c r="L24" s="209"/>
      <c r="M24" s="209"/>
      <c r="N24" s="209"/>
      <c r="O24" s="209"/>
      <c r="P24" s="209"/>
      <c r="Q24" s="209"/>
      <c r="R24" s="209"/>
      <c r="S24" s="254"/>
      <c r="T24" s="209"/>
    </row>
    <row r="25" spans="1:19" s="234" customFormat="1" ht="15">
      <c r="A25" s="234" t="s">
        <v>603</v>
      </c>
      <c r="S25" s="254"/>
    </row>
    <row r="26" spans="1:19" s="234" customFormat="1" ht="12.75">
      <c r="A26" s="234" t="s">
        <v>383</v>
      </c>
      <c r="S26" s="255"/>
    </row>
    <row r="27" s="234" customFormat="1" ht="12.75">
      <c r="S27" s="256"/>
    </row>
    <row r="28" s="234" customFormat="1" ht="12.75">
      <c r="A28" s="234" t="s">
        <v>597</v>
      </c>
    </row>
    <row r="29" s="234" customFormat="1" ht="12.75">
      <c r="A29" s="234" t="s">
        <v>604</v>
      </c>
    </row>
    <row r="30" ht="15">
      <c r="A30" s="234"/>
    </row>
  </sheetData>
  <sheetProtection/>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8:AQ29"/>
  <sheetViews>
    <sheetView zoomScale="75" zoomScaleNormal="75" workbookViewId="0" topLeftCell="A1">
      <pane xSplit="1" topLeftCell="B1" activePane="topRight" state="frozen"/>
      <selection pane="topLeft" activeCell="A1" sqref="A1"/>
      <selection pane="topRight" activeCell="N9" sqref="N9"/>
    </sheetView>
  </sheetViews>
  <sheetFormatPr defaultColWidth="9.125" defaultRowHeight="12"/>
  <cols>
    <col min="1" max="1" width="35.875" style="210" customWidth="1"/>
    <col min="2" max="35" width="7.75390625" style="210" customWidth="1"/>
    <col min="36" max="40" width="8.375" style="210" customWidth="1"/>
    <col min="41" max="16384" width="11.375" style="210" customWidth="1"/>
  </cols>
  <sheetData>
    <row r="1" ht="15"/>
    <row r="2" ht="15"/>
    <row r="3" ht="15"/>
    <row r="4" ht="15"/>
    <row r="8" ht="15.75">
      <c r="A8" s="212" t="s">
        <v>487</v>
      </c>
    </row>
    <row r="9" s="212" customFormat="1" ht="15.75">
      <c r="A9" s="213" t="s">
        <v>513</v>
      </c>
    </row>
    <row r="10" s="213" customFormat="1" ht="15"/>
    <row r="11" spans="2:40" s="214" customFormat="1" ht="15.75">
      <c r="B11" s="214">
        <v>1970</v>
      </c>
      <c r="C11" s="214">
        <v>1971</v>
      </c>
      <c r="D11" s="214">
        <v>1972</v>
      </c>
      <c r="E11" s="214">
        <v>1973</v>
      </c>
      <c r="F11" s="214">
        <v>1974</v>
      </c>
      <c r="G11" s="214">
        <v>1975</v>
      </c>
      <c r="H11" s="214">
        <v>1976</v>
      </c>
      <c r="I11" s="214">
        <v>1977</v>
      </c>
      <c r="J11" s="214">
        <v>1978</v>
      </c>
      <c r="K11" s="214">
        <v>1979</v>
      </c>
      <c r="L11" s="214">
        <v>1980</v>
      </c>
      <c r="M11" s="214">
        <v>1981</v>
      </c>
      <c r="N11" s="214">
        <v>1982</v>
      </c>
      <c r="O11" s="214">
        <v>1983</v>
      </c>
      <c r="P11" s="214">
        <v>1984</v>
      </c>
      <c r="Q11" s="214">
        <v>1985</v>
      </c>
      <c r="R11" s="214">
        <v>1986</v>
      </c>
      <c r="S11" s="214">
        <v>1987</v>
      </c>
      <c r="T11" s="214">
        <v>1988</v>
      </c>
      <c r="U11" s="214">
        <v>1989</v>
      </c>
      <c r="V11" s="214">
        <v>1990</v>
      </c>
      <c r="W11" s="214">
        <v>1991</v>
      </c>
      <c r="X11" s="214">
        <v>1992</v>
      </c>
      <c r="Y11" s="214">
        <v>1993</v>
      </c>
      <c r="Z11" s="214">
        <v>1994</v>
      </c>
      <c r="AA11" s="214">
        <v>1995</v>
      </c>
      <c r="AB11" s="214">
        <v>1996</v>
      </c>
      <c r="AC11" s="214">
        <v>1997</v>
      </c>
      <c r="AD11" s="214">
        <v>1998</v>
      </c>
      <c r="AE11" s="214">
        <v>1999</v>
      </c>
      <c r="AF11" s="251">
        <v>2000</v>
      </c>
      <c r="AG11" s="214">
        <v>2001</v>
      </c>
      <c r="AH11" s="214">
        <v>2002</v>
      </c>
      <c r="AI11" s="214">
        <v>2003</v>
      </c>
      <c r="AJ11" s="214">
        <v>2004</v>
      </c>
      <c r="AK11" s="214">
        <v>2005</v>
      </c>
      <c r="AL11" s="214">
        <v>2006</v>
      </c>
      <c r="AM11" s="214">
        <v>2007</v>
      </c>
      <c r="AN11" s="214">
        <v>2008</v>
      </c>
    </row>
    <row r="12" spans="1:43" s="216" customFormat="1" ht="15">
      <c r="A12" s="216" t="s">
        <v>582</v>
      </c>
      <c r="B12" s="252">
        <v>1.0836557789825332</v>
      </c>
      <c r="C12" s="252">
        <v>1.0001977605017502</v>
      </c>
      <c r="D12" s="252">
        <v>0.9865700484762636</v>
      </c>
      <c r="E12" s="252">
        <v>0.9319473013463048</v>
      </c>
      <c r="F12" s="252">
        <v>0.7989995477974883</v>
      </c>
      <c r="G12" s="252">
        <v>0.7713512569711959</v>
      </c>
      <c r="H12" s="252">
        <v>0.7791416586192464</v>
      </c>
      <c r="I12" s="252">
        <v>0.785201884191917</v>
      </c>
      <c r="J12" s="252">
        <v>0.7269965059635075</v>
      </c>
      <c r="K12" s="252">
        <v>0.6707366878341912</v>
      </c>
      <c r="L12" s="252">
        <v>0.5967983227964081</v>
      </c>
      <c r="M12" s="252">
        <v>0.5400588788388361</v>
      </c>
      <c r="N12" s="252">
        <v>0.44274675087727244</v>
      </c>
      <c r="O12" s="252">
        <v>0.28524523409289465</v>
      </c>
      <c r="P12" s="252">
        <v>0.25282979063432065</v>
      </c>
      <c r="Q12" s="252">
        <v>0.25391259580107906</v>
      </c>
      <c r="R12" s="252">
        <v>0.250733844669577</v>
      </c>
      <c r="S12" s="252">
        <v>0.20353873513608176</v>
      </c>
      <c r="T12" s="252">
        <v>0.15940949242646654</v>
      </c>
      <c r="U12" s="252">
        <v>0.15178394107621523</v>
      </c>
      <c r="V12" s="252">
        <v>0.13651723154889184</v>
      </c>
      <c r="W12" s="252">
        <v>0.10453054728000842</v>
      </c>
      <c r="X12" s="252">
        <v>0.09226497996626222</v>
      </c>
      <c r="Y12" s="252">
        <v>0.11042777266336885</v>
      </c>
      <c r="Z12" s="252">
        <v>0.14793738633143563</v>
      </c>
      <c r="AA12" s="252">
        <v>0.1727514032369146</v>
      </c>
      <c r="AB12" s="252">
        <v>0.206527114626848</v>
      </c>
      <c r="AC12" s="252">
        <v>0.17263935310711254</v>
      </c>
      <c r="AD12" s="252">
        <v>0.15888427206681363</v>
      </c>
      <c r="AE12" s="252">
        <v>0.14829663215690708</v>
      </c>
      <c r="AF12" s="252">
        <v>0.13856113459225594</v>
      </c>
      <c r="AG12" s="252">
        <v>0.14240379268562314</v>
      </c>
      <c r="AH12" s="252">
        <v>0.14425374527353918</v>
      </c>
      <c r="AI12" s="252">
        <v>0.13472059617726992</v>
      </c>
      <c r="AJ12" s="252">
        <v>0.13005855073667086</v>
      </c>
      <c r="AK12" s="252">
        <v>0.14066620715869793</v>
      </c>
      <c r="AL12" s="252">
        <v>0.12722150477662114</v>
      </c>
      <c r="AM12" s="245">
        <v>0.10206540224155496</v>
      </c>
      <c r="AN12" s="252">
        <v>0.09741948492225634</v>
      </c>
      <c r="AO12" s="252"/>
      <c r="AP12" s="252"/>
      <c r="AQ12" s="246"/>
    </row>
    <row r="13" spans="1:42" s="220" customFormat="1" ht="15">
      <c r="A13" s="220" t="s">
        <v>583</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45"/>
      <c r="AM13" s="245"/>
      <c r="AN13" s="245"/>
      <c r="AO13" s="258"/>
      <c r="AP13" s="258"/>
    </row>
    <row r="14" spans="1:42" s="246" customFormat="1" ht="15">
      <c r="A14" s="209" t="s">
        <v>584</v>
      </c>
      <c r="B14" s="245">
        <v>1.301086002998368</v>
      </c>
      <c r="C14" s="245">
        <v>1.263925450464219</v>
      </c>
      <c r="D14" s="245">
        <v>1.3441013238489063</v>
      </c>
      <c r="E14" s="245">
        <v>1.3275243797900396</v>
      </c>
      <c r="F14" s="245">
        <v>1.2065323784344386</v>
      </c>
      <c r="G14" s="245">
        <v>1.2600617513324417</v>
      </c>
      <c r="H14" s="245">
        <v>1.1875504627730709</v>
      </c>
      <c r="I14" s="245">
        <v>1.1995434720905045</v>
      </c>
      <c r="J14" s="245">
        <v>1.1167003184034516</v>
      </c>
      <c r="K14" s="245">
        <v>0.9400851922490451</v>
      </c>
      <c r="L14" s="245">
        <v>0.8210492620355564</v>
      </c>
      <c r="M14" s="245">
        <v>0.7067231362858142</v>
      </c>
      <c r="N14" s="245">
        <v>0.6044088445352243</v>
      </c>
      <c r="O14" s="245">
        <v>0.5439680498466586</v>
      </c>
      <c r="P14" s="245">
        <v>0.458210974062011</v>
      </c>
      <c r="Q14" s="245">
        <v>0.4732683233515044</v>
      </c>
      <c r="R14" s="245">
        <v>0.46382153585845826</v>
      </c>
      <c r="S14" s="245">
        <v>0.45840179053496943</v>
      </c>
      <c r="T14" s="245">
        <v>0.4271052867267561</v>
      </c>
      <c r="U14" s="245">
        <v>0.3978872445703026</v>
      </c>
      <c r="V14" s="245">
        <v>0.34163343508804456</v>
      </c>
      <c r="W14" s="245">
        <v>0.3253276806251651</v>
      </c>
      <c r="X14" s="245">
        <v>0.31551669116902187</v>
      </c>
      <c r="Y14" s="245">
        <v>0.27151244252174783</v>
      </c>
      <c r="Z14" s="245">
        <v>0.2717432925328849</v>
      </c>
      <c r="AA14" s="245">
        <v>0.25409935483870966</v>
      </c>
      <c r="AB14" s="245">
        <v>0.2801390620448587</v>
      </c>
      <c r="AC14" s="245">
        <v>0.2358835750990102</v>
      </c>
      <c r="AD14" s="245">
        <v>0.27955675878468755</v>
      </c>
      <c r="AE14" s="245">
        <v>0.2560643716685773</v>
      </c>
      <c r="AF14" s="245">
        <v>0.23963966849802332</v>
      </c>
      <c r="AG14" s="245">
        <v>0.24029163188844238</v>
      </c>
      <c r="AH14" s="245">
        <v>0.2404599502792003</v>
      </c>
      <c r="AI14" s="245">
        <v>0.23988161281236034</v>
      </c>
      <c r="AJ14" s="245">
        <v>0.2197853364174568</v>
      </c>
      <c r="AK14" s="245">
        <v>0.21775870419491425</v>
      </c>
      <c r="AL14" s="245">
        <v>0.1957452313153966</v>
      </c>
      <c r="AM14" s="245">
        <v>0.17806499179852192</v>
      </c>
      <c r="AN14" s="245">
        <v>0.17552462764245316</v>
      </c>
      <c r="AO14" s="259"/>
      <c r="AP14" s="259"/>
    </row>
    <row r="15" spans="1:42" s="225" customFormat="1" ht="15">
      <c r="A15" s="220" t="s">
        <v>585</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45"/>
      <c r="AM15" s="245"/>
      <c r="AN15" s="245"/>
      <c r="AO15" s="257"/>
      <c r="AP15" s="257"/>
    </row>
    <row r="16" spans="1:42" s="246" customFormat="1" ht="15.75">
      <c r="A16" s="209" t="s">
        <v>586</v>
      </c>
      <c r="B16" s="245">
        <v>0.3074003445717667</v>
      </c>
      <c r="C16" s="245">
        <v>0.2652166300799445</v>
      </c>
      <c r="D16" s="245">
        <v>0.24765082766028268</v>
      </c>
      <c r="E16" s="245">
        <v>0.21935246155548863</v>
      </c>
      <c r="F16" s="245">
        <v>0.19536226068053153</v>
      </c>
      <c r="G16" s="245">
        <v>0.19363280118822357</v>
      </c>
      <c r="H16" s="245">
        <v>0.20702227169315024</v>
      </c>
      <c r="I16" s="245">
        <v>0.21105161963565197</v>
      </c>
      <c r="J16" s="245">
        <v>0.20159971654565584</v>
      </c>
      <c r="K16" s="245">
        <v>0.21018619039875075</v>
      </c>
      <c r="L16" s="245">
        <v>0.18634342991209335</v>
      </c>
      <c r="M16" s="245">
        <v>0.18116118656753558</v>
      </c>
      <c r="N16" s="245">
        <v>0.16246881183555295</v>
      </c>
      <c r="O16" s="245">
        <v>0.13582098694976402</v>
      </c>
      <c r="P16" s="245">
        <v>0.1224669259342417</v>
      </c>
      <c r="Q16" s="245">
        <v>0.10635847929268187</v>
      </c>
      <c r="R16" s="245">
        <v>0.074263403066268</v>
      </c>
      <c r="S16" s="245">
        <v>0.06094489340957797</v>
      </c>
      <c r="T16" s="245">
        <v>0.05038775045161297</v>
      </c>
      <c r="U16" s="245">
        <v>0.04595753605316856</v>
      </c>
      <c r="V16" s="245">
        <v>0.04095854669379744</v>
      </c>
      <c r="W16" s="245">
        <v>0.040747860649134444</v>
      </c>
      <c r="X16" s="245">
        <v>0.040342001790918854</v>
      </c>
      <c r="Y16" s="245">
        <v>0.04460507643907304</v>
      </c>
      <c r="Z16" s="245">
        <v>0.03608981022553495</v>
      </c>
      <c r="AA16" s="245">
        <v>0.03437318205414152</v>
      </c>
      <c r="AB16" s="245">
        <v>0.03835795181249417</v>
      </c>
      <c r="AC16" s="245">
        <v>0.03233825607337154</v>
      </c>
      <c r="AD16" s="245">
        <v>0.02711038461132388</v>
      </c>
      <c r="AE16" s="245">
        <v>0.025053963988586</v>
      </c>
      <c r="AF16" s="245">
        <v>0.03102282372883442</v>
      </c>
      <c r="AG16" s="245">
        <v>0.01879823185577101</v>
      </c>
      <c r="AH16" s="245">
        <v>0.018851422341797375</v>
      </c>
      <c r="AI16" s="245">
        <v>0.025066958494396836</v>
      </c>
      <c r="AJ16" s="245">
        <v>0.02204407204482718</v>
      </c>
      <c r="AK16" s="245">
        <v>0.017866921203366564</v>
      </c>
      <c r="AL16" s="245">
        <v>0.013823977746583524</v>
      </c>
      <c r="AM16" s="676">
        <v>0.016623480575787324</v>
      </c>
      <c r="AN16" s="245">
        <v>0.013488606269297565</v>
      </c>
      <c r="AO16" s="259"/>
      <c r="AP16" s="259"/>
    </row>
    <row r="17" spans="1:42" s="225" customFormat="1" ht="15">
      <c r="A17" s="220" t="s">
        <v>587</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45"/>
      <c r="AM17" s="245"/>
      <c r="AN17" s="245"/>
      <c r="AO17" s="257"/>
      <c r="AP17" s="257"/>
    </row>
    <row r="18" spans="1:42" s="246" customFormat="1" ht="15">
      <c r="A18" s="209" t="s">
        <v>588</v>
      </c>
      <c r="B18" s="245">
        <v>0.14603761163441123</v>
      </c>
      <c r="C18" s="245">
        <v>0.14563547114188344</v>
      </c>
      <c r="D18" s="245">
        <v>0.13828824017245644</v>
      </c>
      <c r="E18" s="245">
        <v>0.12849035194080138</v>
      </c>
      <c r="F18" s="245">
        <v>0.10293480569749287</v>
      </c>
      <c r="G18" s="245">
        <v>0.11691770552125763</v>
      </c>
      <c r="H18" s="245">
        <v>0.13661192652740314</v>
      </c>
      <c r="I18" s="245">
        <v>0.1301280383725951</v>
      </c>
      <c r="J18" s="245">
        <v>0.120889207371772</v>
      </c>
      <c r="K18" s="245">
        <v>0.11788834844116171</v>
      </c>
      <c r="L18" s="245">
        <v>0.1074513315029173</v>
      </c>
      <c r="M18" s="245">
        <v>0.09745834946840355</v>
      </c>
      <c r="N18" s="245">
        <v>0.08572917612499893</v>
      </c>
      <c r="O18" s="245">
        <v>0.06918146720392608</v>
      </c>
      <c r="P18" s="245">
        <v>0.059100061795902714</v>
      </c>
      <c r="Q18" s="245">
        <v>0.058873144960967745</v>
      </c>
      <c r="R18" s="245">
        <v>0.05287122504621112</v>
      </c>
      <c r="S18" s="245">
        <v>0.05072682861720716</v>
      </c>
      <c r="T18" s="245">
        <v>0.042853365064067346</v>
      </c>
      <c r="U18" s="245">
        <v>0.038625147359655415</v>
      </c>
      <c r="V18" s="245">
        <v>0.03416277348699864</v>
      </c>
      <c r="W18" s="245">
        <v>0.033818213088811666</v>
      </c>
      <c r="X18" s="245">
        <v>0.03249107388038905</v>
      </c>
      <c r="Y18" s="245">
        <v>0.03297880320101923</v>
      </c>
      <c r="Z18" s="245">
        <v>0.028756288693035252</v>
      </c>
      <c r="AA18" s="245">
        <v>0.02340565452056467</v>
      </c>
      <c r="AB18" s="245">
        <v>0.024730443627131886</v>
      </c>
      <c r="AC18" s="245">
        <v>0.020107650505346422</v>
      </c>
      <c r="AD18" s="245">
        <v>0.017092038074051345</v>
      </c>
      <c r="AE18" s="245">
        <v>0.012938193962966095</v>
      </c>
      <c r="AF18" s="245">
        <v>0.009016833608965024</v>
      </c>
      <c r="AG18" s="245">
        <v>0.009758692007284395</v>
      </c>
      <c r="AH18" s="245">
        <v>0.01059078594093239</v>
      </c>
      <c r="AI18" s="245">
        <v>0.010816296563972167</v>
      </c>
      <c r="AJ18" s="245">
        <v>0.008397010681968332</v>
      </c>
      <c r="AK18" s="245">
        <v>0.007470495655765872</v>
      </c>
      <c r="AL18" s="245">
        <v>0.006591864807072416</v>
      </c>
      <c r="AM18" s="677">
        <v>0.0054811507723787675</v>
      </c>
      <c r="AN18" s="245">
        <v>0.0036370603438588603</v>
      </c>
      <c r="AO18" s="259"/>
      <c r="AP18" s="259"/>
    </row>
    <row r="19" spans="1:42" s="225" customFormat="1" ht="14.25" customHeight="1">
      <c r="A19" s="220" t="s">
        <v>589</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45"/>
      <c r="AM19" s="245"/>
      <c r="AN19" s="245"/>
      <c r="AO19" s="257"/>
      <c r="AP19" s="257"/>
    </row>
    <row r="20" spans="1:42" s="224" customFormat="1" ht="15">
      <c r="A20" s="224" t="s">
        <v>590</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M20" s="261"/>
      <c r="AN20" s="261"/>
      <c r="AO20" s="260"/>
      <c r="AP20" s="260"/>
    </row>
    <row r="21" spans="1:43" s="212" customFormat="1" ht="15.75">
      <c r="A21" s="212" t="s">
        <v>591</v>
      </c>
      <c r="B21" s="262">
        <v>0.3970112505043291</v>
      </c>
      <c r="C21" s="262">
        <v>0.37981998388592203</v>
      </c>
      <c r="D21" s="262">
        <v>0.38900380513886307</v>
      </c>
      <c r="E21" s="262">
        <v>0.37368570617615965</v>
      </c>
      <c r="F21" s="262">
        <v>0.33259141340003606</v>
      </c>
      <c r="G21" s="262">
        <v>0.30848950829831023</v>
      </c>
      <c r="H21" s="262">
        <v>0.31320333379190013</v>
      </c>
      <c r="I21" s="262">
        <v>0.3125166232070567</v>
      </c>
      <c r="J21" s="262">
        <v>0.3115299333603497</v>
      </c>
      <c r="K21" s="262">
        <v>0.2911350695925897</v>
      </c>
      <c r="L21" s="262">
        <v>0.2638001275444582</v>
      </c>
      <c r="M21" s="262">
        <v>0.2378683937417556</v>
      </c>
      <c r="N21" s="262">
        <v>0.20216227268164472</v>
      </c>
      <c r="O21" s="262">
        <v>0.16170905787729686</v>
      </c>
      <c r="P21" s="262">
        <v>0.1434553857210065</v>
      </c>
      <c r="Q21" s="262">
        <v>0.13698350838464687</v>
      </c>
      <c r="R21" s="262">
        <v>0.12453704780479684</v>
      </c>
      <c r="S21" s="262">
        <v>0.11410544090952736</v>
      </c>
      <c r="T21" s="262">
        <v>0.0994148005040765</v>
      </c>
      <c r="U21" s="262">
        <v>0.09336383284314459</v>
      </c>
      <c r="V21" s="262">
        <v>0.08573968056583343</v>
      </c>
      <c r="W21" s="262">
        <v>0.07879701365014621</v>
      </c>
      <c r="X21" s="262">
        <v>0.07518732301349083</v>
      </c>
      <c r="Y21" s="262">
        <v>0.07863597327141672</v>
      </c>
      <c r="Z21" s="262">
        <v>0.07942825607857985</v>
      </c>
      <c r="AA21" s="262">
        <v>0.07185604202476492</v>
      </c>
      <c r="AB21" s="262">
        <v>0.07421015251726477</v>
      </c>
      <c r="AC21" s="262">
        <v>0.06480149737455204</v>
      </c>
      <c r="AD21" s="262">
        <v>0.05889580112184194</v>
      </c>
      <c r="AE21" s="262">
        <v>0.05252214435628889</v>
      </c>
      <c r="AF21" s="262">
        <v>0.044514753651006565</v>
      </c>
      <c r="AG21" s="262">
        <v>0.04449797978367924</v>
      </c>
      <c r="AH21" s="262">
        <v>0.045834215112162326</v>
      </c>
      <c r="AI21" s="262">
        <v>0.046230952145785306</v>
      </c>
      <c r="AJ21" s="262">
        <v>0.04073513736009856</v>
      </c>
      <c r="AK21" s="262">
        <v>0.037471674911406704</v>
      </c>
      <c r="AL21" s="262">
        <v>0.03365090527170366</v>
      </c>
      <c r="AM21" s="262">
        <v>0.03006704057236449</v>
      </c>
      <c r="AN21" s="678">
        <v>0.026787731207288806</v>
      </c>
      <c r="AO21" s="262"/>
      <c r="AP21" s="262"/>
      <c r="AQ21" s="263"/>
    </row>
    <row r="22" s="226" customFormat="1" ht="14.25">
      <c r="A22" s="250" t="s">
        <v>592</v>
      </c>
    </row>
    <row r="23" spans="1:3" ht="15">
      <c r="A23" s="234" t="s">
        <v>600</v>
      </c>
      <c r="B23" s="234"/>
      <c r="C23" s="234"/>
    </row>
    <row r="24" s="234" customFormat="1" ht="12.75">
      <c r="A24" s="234" t="s">
        <v>605</v>
      </c>
    </row>
    <row r="25" s="234" customFormat="1" ht="12.75"/>
    <row r="26" s="234" customFormat="1" ht="12.75"/>
    <row r="27" s="234" customFormat="1" ht="12.75">
      <c r="A27" s="234" t="s">
        <v>597</v>
      </c>
    </row>
    <row r="28" s="234" customFormat="1" ht="12.75">
      <c r="A28" s="234" t="s">
        <v>604</v>
      </c>
    </row>
    <row r="29" ht="15">
      <c r="A29" s="234"/>
    </row>
  </sheetData>
  <sheetProtection/>
  <printOptions/>
  <pageMargins left="0.75" right="0.75"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8:AN34"/>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34.375" style="210" customWidth="1"/>
    <col min="2" max="37" width="7.75390625" style="210" customWidth="1"/>
    <col min="38" max="38" width="7.875" style="210" customWidth="1"/>
    <col min="39" max="40" width="8.00390625" style="210" customWidth="1"/>
    <col min="41" max="16384" width="11.375" style="210" customWidth="1"/>
  </cols>
  <sheetData>
    <row r="1" ht="15"/>
    <row r="2" ht="15"/>
    <row r="3" ht="15"/>
    <row r="4" ht="15"/>
    <row r="8" ht="18.75">
      <c r="A8" s="212" t="s">
        <v>252</v>
      </c>
    </row>
    <row r="9" s="212" customFormat="1" ht="15.75">
      <c r="A9" s="213" t="s">
        <v>489</v>
      </c>
    </row>
    <row r="10" s="213" customFormat="1" ht="15"/>
    <row r="11" spans="2:40" s="214" customFormat="1" ht="15.75">
      <c r="B11" s="214">
        <v>1970</v>
      </c>
      <c r="C11" s="214">
        <v>1971</v>
      </c>
      <c r="D11" s="214">
        <v>1972</v>
      </c>
      <c r="E11" s="214">
        <v>1973</v>
      </c>
      <c r="F11" s="214">
        <v>1974</v>
      </c>
      <c r="G11" s="214">
        <v>1975</v>
      </c>
      <c r="H11" s="214">
        <v>1976</v>
      </c>
      <c r="I11" s="214">
        <v>1977</v>
      </c>
      <c r="J11" s="214">
        <v>1978</v>
      </c>
      <c r="K11" s="214">
        <v>1979</v>
      </c>
      <c r="L11" s="214">
        <v>1980</v>
      </c>
      <c r="M11" s="214">
        <v>1981</v>
      </c>
      <c r="N11" s="214">
        <v>1982</v>
      </c>
      <c r="O11" s="214">
        <v>1983</v>
      </c>
      <c r="P11" s="214">
        <v>1984</v>
      </c>
      <c r="Q11" s="214">
        <v>1985</v>
      </c>
      <c r="R11" s="214">
        <v>1986</v>
      </c>
      <c r="S11" s="214">
        <v>1987</v>
      </c>
      <c r="T11" s="214">
        <v>1988</v>
      </c>
      <c r="U11" s="214">
        <v>1989</v>
      </c>
      <c r="V11" s="214">
        <v>1990</v>
      </c>
      <c r="W11" s="214">
        <v>1991</v>
      </c>
      <c r="X11" s="214">
        <v>1992</v>
      </c>
      <c r="Y11" s="214">
        <v>1993</v>
      </c>
      <c r="Z11" s="214">
        <v>1994</v>
      </c>
      <c r="AA11" s="214">
        <v>1995</v>
      </c>
      <c r="AB11" s="214">
        <v>1996</v>
      </c>
      <c r="AC11" s="214">
        <v>1997</v>
      </c>
      <c r="AD11" s="214">
        <v>1998</v>
      </c>
      <c r="AE11" s="214">
        <v>1999</v>
      </c>
      <c r="AF11" s="251">
        <v>2000</v>
      </c>
      <c r="AG11" s="214">
        <v>2001</v>
      </c>
      <c r="AH11" s="214">
        <v>2002</v>
      </c>
      <c r="AI11" s="214">
        <v>2003</v>
      </c>
      <c r="AJ11" s="214">
        <v>2004</v>
      </c>
      <c r="AK11" s="214">
        <v>2005</v>
      </c>
      <c r="AL11" s="214">
        <v>2006</v>
      </c>
      <c r="AM11" s="214">
        <v>2007</v>
      </c>
      <c r="AN11" s="214">
        <v>2008</v>
      </c>
    </row>
    <row r="12" spans="1:40" s="216" customFormat="1" ht="15">
      <c r="A12" s="216" t="s">
        <v>582</v>
      </c>
      <c r="B12" s="252">
        <v>0.45292938755444917</v>
      </c>
      <c r="C12" s="252">
        <v>0.45899663886131653</v>
      </c>
      <c r="D12" s="252">
        <v>0.47747686457188393</v>
      </c>
      <c r="E12" s="252">
        <v>0.47276562900182634</v>
      </c>
      <c r="F12" s="252">
        <v>0.44951369354315235</v>
      </c>
      <c r="G12" s="252">
        <v>0.49569161796299943</v>
      </c>
      <c r="H12" s="252">
        <v>0.4928724515788234</v>
      </c>
      <c r="I12" s="252">
        <v>0.5109921583109058</v>
      </c>
      <c r="J12" s="252">
        <v>0.5040971616693245</v>
      </c>
      <c r="K12" s="252">
        <v>0.4984443039042459</v>
      </c>
      <c r="L12" s="252">
        <v>0.4881977216511856</v>
      </c>
      <c r="M12" s="252">
        <v>0.5217453763873288</v>
      </c>
      <c r="N12" s="252">
        <v>0.4961709293688673</v>
      </c>
      <c r="O12" s="252">
        <v>0.4723961357065588</v>
      </c>
      <c r="P12" s="252">
        <v>0.5132553704861593</v>
      </c>
      <c r="Q12" s="252">
        <v>0.5231142701196276</v>
      </c>
      <c r="R12" s="252">
        <v>0.5007932241304641</v>
      </c>
      <c r="S12" s="252">
        <v>0.5048503666618472</v>
      </c>
      <c r="T12" s="252">
        <v>0.5155625781322217</v>
      </c>
      <c r="U12" s="252">
        <v>0.5441321595572426</v>
      </c>
      <c r="V12" s="252">
        <v>0.5496466270262466</v>
      </c>
      <c r="W12" s="252">
        <v>0.5343256166142567</v>
      </c>
      <c r="X12" s="252">
        <v>0.5183348980773127</v>
      </c>
      <c r="Y12" s="252">
        <v>0.5065997055111485</v>
      </c>
      <c r="Z12" s="252">
        <v>0.4927999175661403</v>
      </c>
      <c r="AA12" s="252">
        <v>0.5487832874196511</v>
      </c>
      <c r="AB12" s="252">
        <v>0.5635054661807839</v>
      </c>
      <c r="AC12" s="252">
        <v>0.5613617067893627</v>
      </c>
      <c r="AD12" s="252">
        <v>0.5883990977694856</v>
      </c>
      <c r="AE12" s="252">
        <v>0.5722618447914734</v>
      </c>
      <c r="AF12" s="252">
        <v>0.5678735288250548</v>
      </c>
      <c r="AG12" s="252">
        <v>0.5690343595670905</v>
      </c>
      <c r="AH12" s="252">
        <v>0.5411952748432857</v>
      </c>
      <c r="AI12" s="252">
        <v>0.45408377402837236</v>
      </c>
      <c r="AJ12" s="252">
        <v>0.4623616084290242</v>
      </c>
      <c r="AK12" s="252">
        <v>0.5037475955692144</v>
      </c>
      <c r="AL12" s="252">
        <v>0.48550357127762983</v>
      </c>
      <c r="AM12" s="252">
        <v>0.4930004268032437</v>
      </c>
      <c r="AN12" s="252">
        <v>0.5022776259360487</v>
      </c>
    </row>
    <row r="13" spans="1:40" s="220" customFormat="1" ht="14.25">
      <c r="A13" s="220" t="s">
        <v>583</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row>
    <row r="14" spans="1:40" s="246" customFormat="1" ht="15">
      <c r="A14" s="209" t="s">
        <v>584</v>
      </c>
      <c r="B14" s="245">
        <v>0.7172371081588095</v>
      </c>
      <c r="C14" s="245">
        <v>0.7148971200101185</v>
      </c>
      <c r="D14" s="245">
        <v>0.7292578383969405</v>
      </c>
      <c r="E14" s="245">
        <v>0.7062337079668851</v>
      </c>
      <c r="F14" s="245">
        <v>0.6608931178823683</v>
      </c>
      <c r="G14" s="245">
        <v>0.7110435079944278</v>
      </c>
      <c r="H14" s="245">
        <v>0.74438912503028</v>
      </c>
      <c r="I14" s="245">
        <v>0.7399386059437406</v>
      </c>
      <c r="J14" s="245">
        <v>0.6875740923287512</v>
      </c>
      <c r="K14" s="245">
        <v>0.6131322386917967</v>
      </c>
      <c r="L14" s="245">
        <v>0.6109818205956001</v>
      </c>
      <c r="M14" s="245">
        <v>0.6509217236759741</v>
      </c>
      <c r="N14" s="245">
        <v>0.6271200902703109</v>
      </c>
      <c r="O14" s="245">
        <v>0.6180946707692232</v>
      </c>
      <c r="P14" s="245">
        <v>0.5890894667011538</v>
      </c>
      <c r="Q14" s="245">
        <v>0.6290987107988549</v>
      </c>
      <c r="R14" s="245">
        <v>0.6179370965212805</v>
      </c>
      <c r="S14" s="245">
        <v>0.6030011097777999</v>
      </c>
      <c r="T14" s="245">
        <v>0.569970502051107</v>
      </c>
      <c r="U14" s="245">
        <v>0.5401636271073101</v>
      </c>
      <c r="V14" s="245">
        <v>0.49540269356565264</v>
      </c>
      <c r="W14" s="245">
        <v>0.4541080423755169</v>
      </c>
      <c r="X14" s="245">
        <v>0.4368584757231679</v>
      </c>
      <c r="Y14" s="245">
        <v>0.37763371150729336</v>
      </c>
      <c r="Z14" s="245">
        <v>0.34363159428737977</v>
      </c>
      <c r="AA14" s="245">
        <v>0.3482468443197756</v>
      </c>
      <c r="AB14" s="245">
        <v>0.35952519662103116</v>
      </c>
      <c r="AC14" s="245">
        <v>0.3178799406796054</v>
      </c>
      <c r="AD14" s="245">
        <v>0.3627825066040505</v>
      </c>
      <c r="AE14" s="245">
        <v>0.3389564267176615</v>
      </c>
      <c r="AF14" s="245">
        <v>0.35423506237688773</v>
      </c>
      <c r="AG14" s="245">
        <v>0.33842598536397483</v>
      </c>
      <c r="AH14" s="245">
        <v>0.29721876297218763</v>
      </c>
      <c r="AI14" s="245">
        <v>0.2760133356729251</v>
      </c>
      <c r="AJ14" s="245">
        <v>0.2754659042778484</v>
      </c>
      <c r="AK14" s="245">
        <v>0.2806743329239701</v>
      </c>
      <c r="AL14" s="245">
        <v>0.2468944099378882</v>
      </c>
      <c r="AM14" s="245">
        <v>0.2260685270222536</v>
      </c>
      <c r="AN14" s="245">
        <v>0.23564983682088692</v>
      </c>
    </row>
    <row r="15" spans="1:40" s="225" customFormat="1" ht="14.25">
      <c r="A15" s="220" t="s">
        <v>585</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row>
    <row r="16" spans="1:40" s="246" customFormat="1" ht="15.75">
      <c r="A16" s="209" t="s">
        <v>586</v>
      </c>
      <c r="B16" s="245">
        <v>0.29264945856766256</v>
      </c>
      <c r="C16" s="245">
        <v>0.2775088835002962</v>
      </c>
      <c r="D16" s="245">
        <v>0.25204528549408645</v>
      </c>
      <c r="E16" s="245">
        <v>0.24650506843475434</v>
      </c>
      <c r="F16" s="245">
        <v>0.24503311545855666</v>
      </c>
      <c r="G16" s="245">
        <v>0.26233427812285703</v>
      </c>
      <c r="H16" s="245">
        <v>0.25622696474005857</v>
      </c>
      <c r="I16" s="245">
        <v>0.25002329978320714</v>
      </c>
      <c r="J16" s="245">
        <v>0.246814467787377</v>
      </c>
      <c r="K16" s="245">
        <v>0.24426810813692307</v>
      </c>
      <c r="L16" s="245">
        <v>0.22304699079971638</v>
      </c>
      <c r="M16" s="245">
        <v>0.22191610604298662</v>
      </c>
      <c r="N16" s="245">
        <v>0.21724786130756205</v>
      </c>
      <c r="O16" s="245">
        <v>0.23587174037436348</v>
      </c>
      <c r="P16" s="245">
        <v>0.2421422103733553</v>
      </c>
      <c r="Q16" s="245">
        <v>0.24306634327781493</v>
      </c>
      <c r="R16" s="245">
        <v>0.2547841295790156</v>
      </c>
      <c r="S16" s="245">
        <v>0.24083854634196605</v>
      </c>
      <c r="T16" s="245">
        <v>0.23844652782063788</v>
      </c>
      <c r="U16" s="245">
        <v>0.24372946269969387</v>
      </c>
      <c r="V16" s="245">
        <v>0.226848804024339</v>
      </c>
      <c r="W16" s="245">
        <v>0.19571171105017746</v>
      </c>
      <c r="X16" s="245">
        <v>0.1865304006523699</v>
      </c>
      <c r="Y16" s="245">
        <v>0.1641652959362622</v>
      </c>
      <c r="Z16" s="245">
        <v>0.15387679758940007</v>
      </c>
      <c r="AA16" s="245">
        <v>0.15543032191888</v>
      </c>
      <c r="AB16" s="245">
        <v>0.14065883926175624</v>
      </c>
      <c r="AC16" s="245">
        <v>0.14020670506685168</v>
      </c>
      <c r="AD16" s="245">
        <v>0.1291919584378881</v>
      </c>
      <c r="AE16" s="245">
        <v>0.12156857141317853</v>
      </c>
      <c r="AF16" s="245">
        <v>0.11102611428930324</v>
      </c>
      <c r="AG16" s="245">
        <v>0.11581637384235813</v>
      </c>
      <c r="AH16" s="245">
        <v>0.10560573925738322</v>
      </c>
      <c r="AI16" s="245">
        <v>0.09551226327185683</v>
      </c>
      <c r="AJ16" s="245">
        <v>0.09805351722105896</v>
      </c>
      <c r="AK16" s="245">
        <v>0.08923303115281475</v>
      </c>
      <c r="AL16" s="245">
        <v>0.08431876975652285</v>
      </c>
      <c r="AM16" s="676">
        <v>0.08895022136563484</v>
      </c>
      <c r="AN16" s="245">
        <v>0.08908825293499344</v>
      </c>
    </row>
    <row r="17" spans="1:40" s="225" customFormat="1" ht="14.25">
      <c r="A17" s="220" t="s">
        <v>587</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row>
    <row r="18" spans="1:40" s="246" customFormat="1" ht="15">
      <c r="A18" s="209" t="s">
        <v>588</v>
      </c>
      <c r="B18" s="245">
        <v>0.057232163228315085</v>
      </c>
      <c r="C18" s="245">
        <v>0.06075379378608873</v>
      </c>
      <c r="D18" s="245">
        <v>0.06002398700206524</v>
      </c>
      <c r="E18" s="245">
        <v>0.05876523692662802</v>
      </c>
      <c r="F18" s="245">
        <v>0.055151250880535074</v>
      </c>
      <c r="G18" s="245">
        <v>0.05930040487284437</v>
      </c>
      <c r="H18" s="245">
        <v>0.0674379346177904</v>
      </c>
      <c r="I18" s="245">
        <v>0.07182826616294814</v>
      </c>
      <c r="J18" s="245">
        <v>0.06654024886129098</v>
      </c>
      <c r="K18" s="245">
        <v>0.0704908600118994</v>
      </c>
      <c r="L18" s="245">
        <v>0.06899269250841196</v>
      </c>
      <c r="M18" s="245">
        <v>0.07092249415551055</v>
      </c>
      <c r="N18" s="245">
        <v>0.07391798429815875</v>
      </c>
      <c r="O18" s="245">
        <v>0.07281051903742178</v>
      </c>
      <c r="P18" s="245">
        <v>0.07221091292201195</v>
      </c>
      <c r="Q18" s="245">
        <v>0.07024643219251421</v>
      </c>
      <c r="R18" s="245">
        <v>0.07214488522713361</v>
      </c>
      <c r="S18" s="245">
        <v>0.07869720482065355</v>
      </c>
      <c r="T18" s="245">
        <v>0.0797962553516896</v>
      </c>
      <c r="U18" s="245">
        <v>0.07940355645562361</v>
      </c>
      <c r="V18" s="245">
        <v>0.08234551724241346</v>
      </c>
      <c r="W18" s="245">
        <v>0.08195556162614724</v>
      </c>
      <c r="X18" s="245">
        <v>0.0875711797884693</v>
      </c>
      <c r="Y18" s="245">
        <v>0.08721848416079415</v>
      </c>
      <c r="Z18" s="245">
        <v>0.07104471195184867</v>
      </c>
      <c r="AA18" s="245">
        <v>0.062212805287434496</v>
      </c>
      <c r="AB18" s="245">
        <v>0.05847220414008593</v>
      </c>
      <c r="AC18" s="245">
        <v>0.050659147502563354</v>
      </c>
      <c r="AD18" s="245">
        <v>0.04526567454229314</v>
      </c>
      <c r="AE18" s="245">
        <v>0.03945210112454553</v>
      </c>
      <c r="AF18" s="245">
        <v>0.03446301187273221</v>
      </c>
      <c r="AG18" s="245">
        <v>0.03799544983207714</v>
      </c>
      <c r="AH18" s="245">
        <v>0.03625091530388089</v>
      </c>
      <c r="AI18" s="245">
        <v>0.030887673575152368</v>
      </c>
      <c r="AJ18" s="245">
        <v>0.02509037732067432</v>
      </c>
      <c r="AK18" s="245">
        <v>0.02452071104508076</v>
      </c>
      <c r="AL18" s="245">
        <v>0.022417259758082533</v>
      </c>
      <c r="AM18" s="245">
        <v>0.021681129942810583</v>
      </c>
      <c r="AN18" s="245">
        <v>0.02184390256083705</v>
      </c>
    </row>
    <row r="19" spans="1:40" s="225" customFormat="1" ht="14.25" customHeight="1">
      <c r="A19" s="220" t="s">
        <v>589</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row>
    <row r="20" spans="1:40" s="224" customFormat="1" ht="14.25">
      <c r="A20" s="224" t="s">
        <v>590</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row>
    <row r="21" spans="1:40" ht="15">
      <c r="A21" s="210" t="s">
        <v>591</v>
      </c>
      <c r="B21" s="677">
        <v>0.1783353390867579</v>
      </c>
      <c r="C21" s="677">
        <v>0.18118575929275382</v>
      </c>
      <c r="D21" s="677">
        <v>0.18855439166376667</v>
      </c>
      <c r="E21" s="677">
        <v>0.1922065142756342</v>
      </c>
      <c r="F21" s="677">
        <v>0.18612168122718475</v>
      </c>
      <c r="G21" s="677">
        <v>0.17970893482070502</v>
      </c>
      <c r="H21" s="677">
        <v>0.18678014992228237</v>
      </c>
      <c r="I21" s="677">
        <v>0.19032135155248195</v>
      </c>
      <c r="J21" s="677">
        <v>0.20033820344566727</v>
      </c>
      <c r="K21" s="677">
        <v>0.1957775569338751</v>
      </c>
      <c r="L21" s="677">
        <v>0.19138817674870326</v>
      </c>
      <c r="M21" s="677">
        <v>0.19765309939261028</v>
      </c>
      <c r="N21" s="677">
        <v>0.19381378132209282</v>
      </c>
      <c r="O21" s="677">
        <v>0.19638576077028275</v>
      </c>
      <c r="P21" s="677">
        <v>0.19882456416408623</v>
      </c>
      <c r="Q21" s="677">
        <v>0.20014293507011904</v>
      </c>
      <c r="R21" s="677">
        <v>0.19704790725534277</v>
      </c>
      <c r="S21" s="677">
        <v>0.2064125653332708</v>
      </c>
      <c r="T21" s="677">
        <v>0.21101455541192624</v>
      </c>
      <c r="U21" s="677">
        <v>0.21254010242060034</v>
      </c>
      <c r="V21" s="677">
        <v>0.2093534980146698</v>
      </c>
      <c r="W21" s="677">
        <v>0.21215831110840097</v>
      </c>
      <c r="X21" s="677">
        <v>0.21527476940533335</v>
      </c>
      <c r="Y21" s="677">
        <v>0.20978554571262442</v>
      </c>
      <c r="Z21" s="677">
        <v>0.18637234374303915</v>
      </c>
      <c r="AA21" s="677">
        <v>0.17013061396463416</v>
      </c>
      <c r="AB21" s="677">
        <v>0.162171636535146</v>
      </c>
      <c r="AC21" s="677">
        <v>0.15578365387461296</v>
      </c>
      <c r="AD21" s="677">
        <v>0.14684220620872948</v>
      </c>
      <c r="AE21" s="677">
        <v>0.1364740531900165</v>
      </c>
      <c r="AF21" s="677">
        <v>0.13061526542788757</v>
      </c>
      <c r="AG21" s="677">
        <v>0.132893068669934</v>
      </c>
      <c r="AH21" s="677">
        <v>0.1251867190225315</v>
      </c>
      <c r="AI21" s="677">
        <v>0.114574867488859</v>
      </c>
      <c r="AJ21" s="677">
        <v>0.10759361565638674</v>
      </c>
      <c r="AK21" s="677">
        <v>0.10315325563644903</v>
      </c>
      <c r="AL21" s="677">
        <v>0.09594227649218685</v>
      </c>
      <c r="AM21" s="677">
        <v>0.09394106632830854</v>
      </c>
      <c r="AN21" s="677">
        <v>0.095673927108044</v>
      </c>
    </row>
    <row r="22" spans="1:39" s="225" customFormat="1" ht="15">
      <c r="A22" s="220" t="s">
        <v>592</v>
      </c>
      <c r="AM22" s="209"/>
    </row>
    <row r="23" spans="1:27" ht="15" hidden="1">
      <c r="A23" s="210" t="s">
        <v>594</v>
      </c>
      <c r="M23" s="210">
        <v>0.052367544182228117</v>
      </c>
      <c r="N23" s="210">
        <v>0.051874012210986316</v>
      </c>
      <c r="O23" s="210">
        <v>0.05255672083954126</v>
      </c>
      <c r="P23" s="210">
        <v>0.05459500368331217</v>
      </c>
      <c r="Q23" s="210">
        <v>0.05510702986665928</v>
      </c>
      <c r="R23" s="210">
        <v>0.054352266079752035</v>
      </c>
      <c r="S23" s="210">
        <v>0.05572228644583094</v>
      </c>
      <c r="T23" s="210">
        <v>0.05650609608865591</v>
      </c>
      <c r="U23" s="210">
        <v>0.055912883798855874</v>
      </c>
      <c r="V23" s="210">
        <v>0.05424238615954783</v>
      </c>
      <c r="W23" s="210">
        <v>0.056259270389948865</v>
      </c>
      <c r="X23" s="210">
        <v>0.05735159999822437</v>
      </c>
      <c r="Y23" s="210">
        <v>0.056104867038807814</v>
      </c>
      <c r="Z23" s="210">
        <v>0.051744545161745294</v>
      </c>
      <c r="AA23" s="210">
        <v>0.047677335970710694</v>
      </c>
    </row>
    <row r="24" s="226" customFormat="1" ht="14.25" hidden="1">
      <c r="A24" s="224" t="s">
        <v>595</v>
      </c>
    </row>
    <row r="25" s="234" customFormat="1" ht="12.75"/>
    <row r="26" spans="1:7" ht="15">
      <c r="A26" s="234" t="s">
        <v>253</v>
      </c>
      <c r="D26" s="679"/>
      <c r="E26" s="679"/>
      <c r="F26" s="679"/>
      <c r="G26" s="679"/>
    </row>
    <row r="27" ht="15">
      <c r="A27" s="234" t="s">
        <v>605</v>
      </c>
    </row>
    <row r="28" ht="15">
      <c r="A28" s="602" t="s">
        <v>546</v>
      </c>
    </row>
    <row r="29" ht="15">
      <c r="A29" s="602"/>
    </row>
    <row r="30" ht="15">
      <c r="A30" s="234" t="s">
        <v>254</v>
      </c>
    </row>
    <row r="31" ht="15">
      <c r="A31" s="234" t="s">
        <v>604</v>
      </c>
    </row>
    <row r="32" ht="15">
      <c r="A32" s="661" t="s">
        <v>251</v>
      </c>
    </row>
    <row r="33" ht="15">
      <c r="A33" s="234"/>
    </row>
    <row r="34" ht="15">
      <c r="A34" s="234"/>
    </row>
  </sheetData>
  <sheetProtection/>
  <printOptions/>
  <pageMargins left="0.75" right="0.75" top="1" bottom="1" header="0.5" footer="0.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8:AO38"/>
  <sheetViews>
    <sheetView zoomScale="75" zoomScaleNormal="75" workbookViewId="0" topLeftCell="A1">
      <pane xSplit="1" topLeftCell="B1" activePane="topRight" state="frozen"/>
      <selection pane="topLeft" activeCell="A1" sqref="A1"/>
      <selection pane="topRight" activeCell="C1" sqref="C1"/>
    </sheetView>
  </sheetViews>
  <sheetFormatPr defaultColWidth="9.00390625" defaultRowHeight="12"/>
  <cols>
    <col min="1" max="1" width="32.00390625" style="264" customWidth="1"/>
    <col min="2" max="29" width="7.75390625" style="264" customWidth="1"/>
    <col min="30" max="40" width="8.875" style="264" customWidth="1"/>
    <col min="41" max="16384" width="11.375" style="264" customWidth="1"/>
  </cols>
  <sheetData>
    <row r="1" ht="15"/>
    <row r="2" ht="15"/>
    <row r="3" ht="15"/>
    <row r="4" ht="15"/>
    <row r="8" ht="15.75">
      <c r="A8" s="265" t="s">
        <v>256</v>
      </c>
    </row>
    <row r="9" s="265" customFormat="1" ht="15.75">
      <c r="A9" s="266" t="s">
        <v>257</v>
      </c>
    </row>
    <row r="10" s="267" customFormat="1" ht="15"/>
    <row r="11" spans="2:40" s="268" customFormat="1" ht="15.75">
      <c r="B11" s="268">
        <v>1970</v>
      </c>
      <c r="C11" s="268">
        <v>1971</v>
      </c>
      <c r="D11" s="268">
        <v>1972</v>
      </c>
      <c r="E11" s="268">
        <v>1973</v>
      </c>
      <c r="F11" s="268">
        <v>1974</v>
      </c>
      <c r="G11" s="268">
        <v>1975</v>
      </c>
      <c r="H11" s="268">
        <v>1976</v>
      </c>
      <c r="I11" s="268">
        <v>1977</v>
      </c>
      <c r="J11" s="268">
        <v>1978</v>
      </c>
      <c r="K11" s="268">
        <v>1979</v>
      </c>
      <c r="L11" s="268">
        <v>1980</v>
      </c>
      <c r="M11" s="268">
        <v>1981</v>
      </c>
      <c r="N11" s="268">
        <v>1982</v>
      </c>
      <c r="O11" s="268">
        <v>1983</v>
      </c>
      <c r="P11" s="268">
        <v>1984</v>
      </c>
      <c r="Q11" s="268">
        <v>1985</v>
      </c>
      <c r="R11" s="268">
        <v>1986</v>
      </c>
      <c r="S11" s="268">
        <v>1987</v>
      </c>
      <c r="T11" s="268">
        <v>1988</v>
      </c>
      <c r="U11" s="268">
        <v>1989</v>
      </c>
      <c r="V11" s="268">
        <v>1990</v>
      </c>
      <c r="W11" s="268">
        <v>1991</v>
      </c>
      <c r="X11" s="268">
        <v>1992</v>
      </c>
      <c r="Y11" s="268">
        <v>1993</v>
      </c>
      <c r="Z11" s="268">
        <v>1994</v>
      </c>
      <c r="AA11" s="268">
        <v>1995</v>
      </c>
      <c r="AB11" s="268">
        <v>1996</v>
      </c>
      <c r="AC11" s="268">
        <v>1997</v>
      </c>
      <c r="AD11" s="268">
        <v>1998</v>
      </c>
      <c r="AE11" s="268">
        <v>1999</v>
      </c>
      <c r="AF11" s="268">
        <v>2000</v>
      </c>
      <c r="AG11" s="268">
        <v>2001</v>
      </c>
      <c r="AH11" s="268">
        <v>2002</v>
      </c>
      <c r="AI11" s="268">
        <v>2003</v>
      </c>
      <c r="AJ11" s="268">
        <f>AI11+1</f>
        <v>2004</v>
      </c>
      <c r="AK11" s="268">
        <v>2005</v>
      </c>
      <c r="AL11" s="268">
        <v>2006</v>
      </c>
      <c r="AM11" s="268">
        <v>2007</v>
      </c>
      <c r="AN11" s="268">
        <v>2008</v>
      </c>
    </row>
    <row r="12" spans="1:40" s="269" customFormat="1" ht="15">
      <c r="A12" s="269" t="s">
        <v>606</v>
      </c>
      <c r="B12" s="269">
        <v>33</v>
      </c>
      <c r="C12" s="269">
        <v>33.7</v>
      </c>
      <c r="D12" s="269">
        <v>35.1</v>
      </c>
      <c r="E12" s="269">
        <v>37.1</v>
      </c>
      <c r="F12" s="269">
        <v>34.2</v>
      </c>
      <c r="G12" s="269">
        <v>38.2</v>
      </c>
      <c r="H12" s="269">
        <v>40.4</v>
      </c>
      <c r="I12" s="269">
        <v>42</v>
      </c>
      <c r="J12" s="269">
        <v>43.1</v>
      </c>
      <c r="K12" s="269">
        <v>42.9</v>
      </c>
      <c r="L12" s="269">
        <v>41.4</v>
      </c>
      <c r="M12" s="269">
        <v>40.8</v>
      </c>
      <c r="N12" s="269">
        <v>41.1</v>
      </c>
      <c r="O12" s="270">
        <v>41.841944444444444</v>
      </c>
      <c r="P12" s="270">
        <v>43.49055555555555</v>
      </c>
      <c r="Q12" s="270">
        <v>43.865833333333335</v>
      </c>
      <c r="R12" s="270">
        <v>46.05472222222222</v>
      </c>
      <c r="S12" s="270">
        <v>47.93888888888889</v>
      </c>
      <c r="T12" s="270">
        <v>49.72694444444444</v>
      </c>
      <c r="U12" s="270">
        <v>51.5325</v>
      </c>
      <c r="V12" s="270">
        <v>48.750277777777775</v>
      </c>
      <c r="W12" s="270">
        <v>49.81444444444445</v>
      </c>
      <c r="X12" s="270">
        <v>50.92222222222222</v>
      </c>
      <c r="Y12" s="270">
        <v>48.3925</v>
      </c>
      <c r="Z12" s="270">
        <v>48.95055555555555</v>
      </c>
      <c r="AA12" s="270">
        <v>49.91027777777777</v>
      </c>
      <c r="AB12" s="270">
        <v>49.33444444444444</v>
      </c>
      <c r="AC12" s="270">
        <v>48.32277777777777</v>
      </c>
      <c r="AD12" s="270">
        <v>47.02305555555556</v>
      </c>
      <c r="AE12" s="270">
        <v>47.22861111111111</v>
      </c>
      <c r="AF12" s="270">
        <v>46.534444444444446</v>
      </c>
      <c r="AG12" s="270">
        <f>48449.8378272/1000</f>
        <v>48.4498378272</v>
      </c>
      <c r="AH12" s="270">
        <f>48882.3410352/1000</f>
        <v>48.8823410352</v>
      </c>
      <c r="AI12" s="270">
        <f>48563.6887344/1000</f>
        <v>48.563688734399996</v>
      </c>
      <c r="AJ12" s="271">
        <f>47067.0576/1000</f>
        <v>47.0670576</v>
      </c>
      <c r="AK12" s="270">
        <v>46.472840520000005</v>
      </c>
      <c r="AL12" s="270">
        <v>45.23111111111111</v>
      </c>
      <c r="AM12" s="270">
        <v>44.29994614444444</v>
      </c>
      <c r="AN12" s="270">
        <v>42.6402602</v>
      </c>
    </row>
    <row r="13" spans="1:40" s="272" customFormat="1" ht="14.25">
      <c r="A13" s="272" t="s">
        <v>607</v>
      </c>
      <c r="AE13" s="273"/>
      <c r="AF13" s="273"/>
      <c r="AG13" s="273"/>
      <c r="AH13" s="273"/>
      <c r="AI13" s="273"/>
      <c r="AJ13" s="274"/>
      <c r="AK13" s="273"/>
      <c r="AL13" s="273"/>
      <c r="AM13" s="273"/>
      <c r="AN13" s="273"/>
    </row>
    <row r="14" spans="1:40" s="275" customFormat="1" ht="15">
      <c r="A14" s="275" t="s">
        <v>608</v>
      </c>
      <c r="B14" s="275">
        <v>14.3</v>
      </c>
      <c r="C14" s="275">
        <v>14</v>
      </c>
      <c r="D14" s="275">
        <v>14.3</v>
      </c>
      <c r="E14" s="275">
        <v>15.1</v>
      </c>
      <c r="F14" s="275">
        <v>15.3</v>
      </c>
      <c r="G14" s="275">
        <v>15.7</v>
      </c>
      <c r="H14" s="275">
        <v>17.8</v>
      </c>
      <c r="I14" s="275">
        <v>18.6</v>
      </c>
      <c r="J14" s="275">
        <v>18.1</v>
      </c>
      <c r="K14" s="275">
        <v>18.8</v>
      </c>
      <c r="L14" s="275">
        <v>17.2</v>
      </c>
      <c r="M14" s="275">
        <v>16.7</v>
      </c>
      <c r="N14" s="275">
        <v>16.5</v>
      </c>
      <c r="O14" s="276">
        <v>19.158055555555556</v>
      </c>
      <c r="P14" s="276">
        <v>20.156666666666666</v>
      </c>
      <c r="Q14" s="276">
        <v>20.83888888888889</v>
      </c>
      <c r="R14" s="276">
        <v>20.897777777777776</v>
      </c>
      <c r="S14" s="276">
        <v>21.51083333333333</v>
      </c>
      <c r="T14" s="276">
        <v>22.657777777777778</v>
      </c>
      <c r="U14" s="276">
        <v>21.3625</v>
      </c>
      <c r="V14" s="276">
        <v>21.2338888888889</v>
      </c>
      <c r="W14" s="276">
        <v>19.603055555555553</v>
      </c>
      <c r="X14" s="276">
        <v>19.029722222222222</v>
      </c>
      <c r="Y14" s="276">
        <v>19.138055555555553</v>
      </c>
      <c r="Z14" s="276">
        <v>20.18611111111111</v>
      </c>
      <c r="AA14" s="276">
        <v>20.789166666666667</v>
      </c>
      <c r="AB14" s="276">
        <v>21.2</v>
      </c>
      <c r="AC14" s="276">
        <v>21.6</v>
      </c>
      <c r="AD14" s="276">
        <v>26.5</v>
      </c>
      <c r="AE14" s="276">
        <v>27</v>
      </c>
      <c r="AF14" s="276">
        <v>26.1</v>
      </c>
      <c r="AG14" s="276">
        <v>26.642777777777777</v>
      </c>
      <c r="AH14" s="276">
        <v>30.269166666666663</v>
      </c>
      <c r="AI14" s="276">
        <v>31.563055555555554</v>
      </c>
      <c r="AJ14" s="277">
        <f>34595.2777777778/1000</f>
        <v>34.5952777777778</v>
      </c>
      <c r="AK14" s="276">
        <v>36.44833333333334</v>
      </c>
      <c r="AL14" s="276">
        <v>37.130070222222216</v>
      </c>
      <c r="AM14" s="276">
        <v>39.503864444444446</v>
      </c>
      <c r="AN14" s="276">
        <v>42.00260133333333</v>
      </c>
    </row>
    <row r="15" spans="1:40" s="272" customFormat="1" ht="14.25">
      <c r="A15" s="272" t="s">
        <v>609</v>
      </c>
      <c r="AE15" s="273"/>
      <c r="AF15" s="273"/>
      <c r="AG15" s="273"/>
      <c r="AH15" s="273"/>
      <c r="AI15" s="273"/>
      <c r="AJ15" s="274"/>
      <c r="AK15" s="273"/>
      <c r="AL15" s="273"/>
      <c r="AM15" s="273"/>
      <c r="AN15" s="273"/>
    </row>
    <row r="16" spans="1:40" s="275" customFormat="1" ht="15">
      <c r="A16" s="275" t="s">
        <v>559</v>
      </c>
      <c r="B16" s="275">
        <v>2.1</v>
      </c>
      <c r="C16" s="275">
        <v>1.9</v>
      </c>
      <c r="D16" s="275">
        <v>2</v>
      </c>
      <c r="E16" s="275">
        <v>2.1</v>
      </c>
      <c r="F16" s="275">
        <v>2.1</v>
      </c>
      <c r="G16" s="275">
        <v>2</v>
      </c>
      <c r="H16" s="275">
        <v>2.1</v>
      </c>
      <c r="I16" s="275">
        <v>2.1</v>
      </c>
      <c r="J16" s="275">
        <v>2.2</v>
      </c>
      <c r="K16" s="275">
        <v>2.3</v>
      </c>
      <c r="L16" s="275">
        <v>2.3</v>
      </c>
      <c r="M16" s="275">
        <v>2.3</v>
      </c>
      <c r="N16" s="275">
        <v>2.3</v>
      </c>
      <c r="O16" s="276">
        <v>2.355</v>
      </c>
      <c r="P16" s="276">
        <v>2.4619444444444443</v>
      </c>
      <c r="Q16" s="276">
        <v>2.618888888888889</v>
      </c>
      <c r="R16" s="276">
        <v>2.615</v>
      </c>
      <c r="S16" s="276">
        <v>2.631944444444444</v>
      </c>
      <c r="T16" s="276">
        <v>2.6080555555555556</v>
      </c>
      <c r="U16" s="276">
        <v>2.51</v>
      </c>
      <c r="V16" s="276">
        <v>2.475</v>
      </c>
      <c r="W16" s="276">
        <v>2.4030555555555555</v>
      </c>
      <c r="X16" s="276">
        <v>2.4719444444444445</v>
      </c>
      <c r="Y16" s="276">
        <v>2.34</v>
      </c>
      <c r="Z16" s="276">
        <v>2.4688888888888885</v>
      </c>
      <c r="AA16" s="276">
        <v>2.7180555555555554</v>
      </c>
      <c r="AB16" s="276">
        <v>3.0680555555555555</v>
      </c>
      <c r="AC16" s="276">
        <v>2.953888888888889</v>
      </c>
      <c r="AD16" s="276">
        <v>2.7788888888888885</v>
      </c>
      <c r="AE16" s="276">
        <v>3.016111111111111</v>
      </c>
      <c r="AF16" s="276">
        <v>3.195</v>
      </c>
      <c r="AG16" s="276">
        <v>2.8630555555555555</v>
      </c>
      <c r="AH16" s="276">
        <v>2.868055555555556</v>
      </c>
      <c r="AI16" s="276">
        <v>2.8388888888888886</v>
      </c>
      <c r="AJ16" s="277">
        <v>3</v>
      </c>
      <c r="AK16" s="276">
        <v>2.8188888888888886</v>
      </c>
      <c r="AL16" s="276">
        <v>2.885</v>
      </c>
      <c r="AM16" s="276">
        <v>2.928888888888889</v>
      </c>
      <c r="AN16" s="276">
        <v>2.9888888888888885</v>
      </c>
    </row>
    <row r="17" spans="1:40" s="272" customFormat="1" ht="14.25">
      <c r="A17" s="272" t="s">
        <v>560</v>
      </c>
      <c r="AE17" s="273"/>
      <c r="AF17" s="273"/>
      <c r="AG17" s="273"/>
      <c r="AH17" s="273"/>
      <c r="AI17" s="273"/>
      <c r="AJ17" s="274"/>
      <c r="AK17" s="273"/>
      <c r="AL17" s="273"/>
      <c r="AM17" s="273"/>
      <c r="AN17" s="273"/>
    </row>
    <row r="18" spans="1:40" s="275" customFormat="1" ht="15">
      <c r="A18" s="275" t="s">
        <v>610</v>
      </c>
      <c r="B18" s="275">
        <v>13.9</v>
      </c>
      <c r="C18" s="275">
        <v>13.7</v>
      </c>
      <c r="D18" s="275">
        <v>14.6</v>
      </c>
      <c r="E18" s="275">
        <v>13.3</v>
      </c>
      <c r="F18" s="275">
        <v>14.2</v>
      </c>
      <c r="G18" s="275">
        <v>13</v>
      </c>
      <c r="H18" s="275">
        <v>14.8</v>
      </c>
      <c r="I18" s="275">
        <v>13.1</v>
      </c>
      <c r="J18" s="275">
        <v>12.8</v>
      </c>
      <c r="K18" s="275">
        <v>10.3</v>
      </c>
      <c r="L18" s="275">
        <v>10</v>
      </c>
      <c r="M18" s="275">
        <v>7.6</v>
      </c>
      <c r="N18" s="275">
        <v>6.5</v>
      </c>
      <c r="O18" s="276">
        <v>6.503333333333333</v>
      </c>
      <c r="P18" s="276">
        <v>6.138055555555556</v>
      </c>
      <c r="Q18" s="276">
        <v>6.585833333333333</v>
      </c>
      <c r="R18" s="276">
        <v>7.610277777777777</v>
      </c>
      <c r="S18" s="276">
        <v>9.329444444444443</v>
      </c>
      <c r="T18" s="276">
        <v>7.792222222222222</v>
      </c>
      <c r="U18" s="276">
        <v>7.982777777777778</v>
      </c>
      <c r="V18" s="276">
        <v>7.9127777777777775</v>
      </c>
      <c r="W18" s="276">
        <v>9.354166666666666</v>
      </c>
      <c r="X18" s="276">
        <v>10.664166666666667</v>
      </c>
      <c r="Y18" s="276">
        <v>10.701666666666666</v>
      </c>
      <c r="Z18" s="276">
        <v>12.614722222222223</v>
      </c>
      <c r="AA18" s="276">
        <v>12.403333333333332</v>
      </c>
      <c r="AB18" s="276">
        <v>13.13861111111111</v>
      </c>
      <c r="AC18" s="276">
        <v>15.584444444444443</v>
      </c>
      <c r="AD18" s="276">
        <v>17.7825</v>
      </c>
      <c r="AE18" s="276">
        <v>17.37</v>
      </c>
      <c r="AF18" s="276">
        <v>16.873888888888885</v>
      </c>
      <c r="AG18" s="276">
        <v>16.156944444444445</v>
      </c>
      <c r="AH18" s="276">
        <v>14.253333333333332</v>
      </c>
      <c r="AI18" s="276">
        <v>19.15416666666667</v>
      </c>
      <c r="AJ18" s="277">
        <v>22.5</v>
      </c>
      <c r="AK18" s="276">
        <v>23.003055555555555</v>
      </c>
      <c r="AL18" s="276">
        <v>24.723055555555554</v>
      </c>
      <c r="AM18" s="276">
        <v>24.587222222222223</v>
      </c>
      <c r="AN18" s="276">
        <v>24.182222222222222</v>
      </c>
    </row>
    <row r="19" spans="1:40" s="272" customFormat="1" ht="14.25">
      <c r="A19" s="272" t="s">
        <v>611</v>
      </c>
      <c r="AE19" s="273"/>
      <c r="AF19" s="273"/>
      <c r="AG19" s="273"/>
      <c r="AH19" s="273"/>
      <c r="AI19" s="273"/>
      <c r="AJ19" s="274"/>
      <c r="AK19" s="273"/>
      <c r="AL19" s="273"/>
      <c r="AM19" s="273"/>
      <c r="AN19" s="273"/>
    </row>
    <row r="20" spans="1:40" s="275" customFormat="1" ht="15">
      <c r="A20" s="275" t="s">
        <v>612</v>
      </c>
      <c r="B20" s="275">
        <v>1</v>
      </c>
      <c r="C20" s="275">
        <v>0.5</v>
      </c>
      <c r="D20" s="275">
        <v>0.2</v>
      </c>
      <c r="E20" s="275">
        <v>0.3</v>
      </c>
      <c r="F20" s="275">
        <v>0.3</v>
      </c>
      <c r="G20" s="275">
        <v>0.3</v>
      </c>
      <c r="H20" s="275">
        <v>0.4</v>
      </c>
      <c r="I20" s="275">
        <v>0.3</v>
      </c>
      <c r="J20" s="275">
        <v>0.3</v>
      </c>
      <c r="K20" s="275">
        <v>0.4</v>
      </c>
      <c r="L20" s="275">
        <v>0.7</v>
      </c>
      <c r="M20" s="275">
        <v>0.5</v>
      </c>
      <c r="N20" s="275">
        <v>0.6</v>
      </c>
      <c r="O20" s="276">
        <v>1.1030555555555555</v>
      </c>
      <c r="P20" s="276">
        <v>1.6225</v>
      </c>
      <c r="Q20" s="276">
        <v>1.817222222222222</v>
      </c>
      <c r="R20" s="276">
        <v>1.7413888888888889</v>
      </c>
      <c r="S20" s="276">
        <v>1.2113888888888888</v>
      </c>
      <c r="T20" s="276">
        <v>1.1355555555555554</v>
      </c>
      <c r="U20" s="276">
        <v>1.0708333333333333</v>
      </c>
      <c r="V20" s="276">
        <v>0.6922222222222222</v>
      </c>
      <c r="W20" s="276">
        <v>0.5625</v>
      </c>
      <c r="X20" s="276">
        <v>0.48666666666666664</v>
      </c>
      <c r="Y20" s="276">
        <v>0.30277777777777776</v>
      </c>
      <c r="Z20" s="276">
        <v>0.21638888888888888</v>
      </c>
      <c r="AA20" s="276">
        <v>0.19472222222222224</v>
      </c>
      <c r="AB20" s="276">
        <v>0.11888888888888889</v>
      </c>
      <c r="AC20" s="276">
        <v>0.35694444444444445</v>
      </c>
      <c r="AD20" s="276">
        <v>0.42194444444444446</v>
      </c>
      <c r="AE20" s="276">
        <v>0.4433333333333333</v>
      </c>
      <c r="AF20" s="276">
        <v>0.44611111111111107</v>
      </c>
      <c r="AG20" s="276">
        <v>0.485</v>
      </c>
      <c r="AH20" s="276">
        <v>0.5161111111111111</v>
      </c>
      <c r="AI20" s="276">
        <v>0.7844444444444445</v>
      </c>
      <c r="AJ20" s="277">
        <v>0.8</v>
      </c>
      <c r="AK20" s="276">
        <v>0.7958333333333333</v>
      </c>
      <c r="AL20" s="276">
        <v>0.6280555555555556</v>
      </c>
      <c r="AM20" s="276">
        <v>0.5352777777777777</v>
      </c>
      <c r="AN20" s="276">
        <v>0.44555555555555554</v>
      </c>
    </row>
    <row r="21" spans="1:40" s="272" customFormat="1" ht="14.25">
      <c r="A21" s="272" t="s">
        <v>613</v>
      </c>
      <c r="AE21" s="273"/>
      <c r="AF21" s="273"/>
      <c r="AG21" s="273"/>
      <c r="AH21" s="273"/>
      <c r="AI21" s="273"/>
      <c r="AJ21" s="274"/>
      <c r="AK21" s="273"/>
      <c r="AL21" s="273"/>
      <c r="AM21" s="273"/>
      <c r="AN21" s="273"/>
    </row>
    <row r="22" spans="1:40" ht="15">
      <c r="A22" s="264" t="s">
        <v>614</v>
      </c>
      <c r="B22" s="264">
        <v>6</v>
      </c>
      <c r="C22" s="264">
        <v>5.8</v>
      </c>
      <c r="D22" s="264">
        <v>6.6</v>
      </c>
      <c r="E22" s="264">
        <v>7</v>
      </c>
      <c r="F22" s="264">
        <v>6.2</v>
      </c>
      <c r="G22" s="264">
        <v>6.1</v>
      </c>
      <c r="H22" s="264">
        <v>6.4</v>
      </c>
      <c r="I22" s="264">
        <v>6.7</v>
      </c>
      <c r="J22" s="264">
        <v>6.9</v>
      </c>
      <c r="K22" s="264">
        <v>6.6</v>
      </c>
      <c r="L22" s="264">
        <v>6.5</v>
      </c>
      <c r="M22" s="264">
        <v>6.8</v>
      </c>
      <c r="N22" s="264">
        <v>7</v>
      </c>
      <c r="O22" s="276">
        <v>6.293888888888889</v>
      </c>
      <c r="P22" s="276">
        <v>6.7125</v>
      </c>
      <c r="Q22" s="276">
        <v>6.413888888888889</v>
      </c>
      <c r="R22" s="276">
        <v>7.594444444444444</v>
      </c>
      <c r="S22" s="276">
        <v>8.025</v>
      </c>
      <c r="T22" s="276">
        <v>8.915277777777778</v>
      </c>
      <c r="U22" s="276">
        <v>9.877222222222223</v>
      </c>
      <c r="V22" s="276">
        <v>10.27111111111111</v>
      </c>
      <c r="W22" s="276">
        <v>8.956666666666665</v>
      </c>
      <c r="X22" s="276">
        <v>9.544722222222223</v>
      </c>
      <c r="Y22" s="276">
        <v>9.66638888888889</v>
      </c>
      <c r="Z22" s="276">
        <v>9.791666666666666</v>
      </c>
      <c r="AA22" s="276">
        <v>9.8675</v>
      </c>
      <c r="AB22" s="276">
        <v>9.842777777777778</v>
      </c>
      <c r="AC22" s="276">
        <v>10.13888888888889</v>
      </c>
      <c r="AD22" s="276">
        <v>9.632222222222223</v>
      </c>
      <c r="AE22" s="276">
        <v>9.710833333333333</v>
      </c>
      <c r="AF22" s="276">
        <v>10.832777777777777</v>
      </c>
      <c r="AG22" s="278">
        <v>10.18388888888889</v>
      </c>
      <c r="AH22" s="278">
        <v>9.299444444444443</v>
      </c>
      <c r="AI22" s="278">
        <v>9.03111111111111</v>
      </c>
      <c r="AJ22" s="279">
        <v>10</v>
      </c>
      <c r="AK22" s="278">
        <v>10.345555555555555</v>
      </c>
      <c r="AL22" s="278">
        <v>10.637777777777778</v>
      </c>
      <c r="AM22" s="278">
        <v>11.296388888888888</v>
      </c>
      <c r="AN22" s="278">
        <v>11.638333333333334</v>
      </c>
    </row>
    <row r="23" spans="1:40" s="281" customFormat="1" ht="14.25">
      <c r="A23" s="280" t="s">
        <v>615</v>
      </c>
      <c r="AE23" s="282"/>
      <c r="AF23" s="282"/>
      <c r="AG23" s="282"/>
      <c r="AH23" s="282"/>
      <c r="AI23" s="282"/>
      <c r="AJ23" s="283"/>
      <c r="AK23" s="282"/>
      <c r="AL23" s="282"/>
      <c r="AM23" s="282"/>
      <c r="AN23" s="282"/>
    </row>
    <row r="24" spans="1:40" ht="15">
      <c r="A24" s="275" t="s">
        <v>616</v>
      </c>
      <c r="O24" s="276">
        <v>0.11527777777777777</v>
      </c>
      <c r="P24" s="276">
        <v>0.12805555555555553</v>
      </c>
      <c r="Q24" s="276">
        <v>0.11527777777777777</v>
      </c>
      <c r="R24" s="276">
        <v>0.07666666666666667</v>
      </c>
      <c r="S24" s="276">
        <v>0.06388888888888888</v>
      </c>
      <c r="T24" s="276">
        <v>0.05111111111111111</v>
      </c>
      <c r="U24" s="276">
        <v>0.03833333333333334</v>
      </c>
      <c r="V24" s="276">
        <v>0.025555555555555554</v>
      </c>
      <c r="W24" s="276">
        <v>0.012777777777777777</v>
      </c>
      <c r="X24" s="276">
        <v>0.02361111111111111</v>
      </c>
      <c r="Y24" s="276">
        <v>0.03222222222222222</v>
      </c>
      <c r="Z24" s="276">
        <v>0.0225</v>
      </c>
      <c r="AA24" s="276">
        <v>0.03222222222222222</v>
      </c>
      <c r="AB24" s="276">
        <v>0</v>
      </c>
      <c r="AC24" s="276">
        <v>0.07777777777777777</v>
      </c>
      <c r="AD24" s="276">
        <v>0.03888888888888888</v>
      </c>
      <c r="AE24" s="276">
        <v>0.04361111111111111</v>
      </c>
      <c r="AF24" s="276">
        <v>0.125</v>
      </c>
      <c r="AG24" s="278">
        <v>0.12666666666666665</v>
      </c>
      <c r="AH24" s="278">
        <v>0.14583333333333331</v>
      </c>
      <c r="AI24" s="278">
        <v>0.20611111111111108</v>
      </c>
      <c r="AJ24" s="283">
        <v>0.2</v>
      </c>
      <c r="AK24" s="278">
        <v>0.2275</v>
      </c>
      <c r="AL24" s="278">
        <v>0.27944444444444444</v>
      </c>
      <c r="AM24" s="278">
        <v>0.2822222222222222</v>
      </c>
      <c r="AN24" s="278">
        <v>0.42194444444444446</v>
      </c>
    </row>
    <row r="25" spans="1:40" s="284" customFormat="1" ht="14.25">
      <c r="A25" s="272" t="s">
        <v>617</v>
      </c>
      <c r="O25" s="285"/>
      <c r="P25" s="285"/>
      <c r="Q25" s="285"/>
      <c r="R25" s="285"/>
      <c r="S25" s="285"/>
      <c r="T25" s="285"/>
      <c r="U25" s="285"/>
      <c r="V25" s="285"/>
      <c r="W25" s="285"/>
      <c r="X25" s="285"/>
      <c r="Y25" s="285"/>
      <c r="Z25" s="285"/>
      <c r="AA25" s="285"/>
      <c r="AB25" s="285"/>
      <c r="AC25" s="285"/>
      <c r="AD25" s="285"/>
      <c r="AE25" s="285"/>
      <c r="AF25" s="285"/>
      <c r="AG25" s="285"/>
      <c r="AH25" s="285"/>
      <c r="AI25" s="285"/>
      <c r="AJ25" s="286"/>
      <c r="AK25" s="285"/>
      <c r="AL25" s="285"/>
      <c r="AM25" s="285"/>
      <c r="AN25" s="285"/>
    </row>
    <row r="26" spans="1:40" s="275" customFormat="1" ht="15">
      <c r="A26" s="275" t="s">
        <v>255</v>
      </c>
      <c r="O26" s="276"/>
      <c r="P26" s="276"/>
      <c r="Q26" s="276"/>
      <c r="R26" s="276"/>
      <c r="S26" s="276"/>
      <c r="T26" s="276"/>
      <c r="U26" s="276"/>
      <c r="V26" s="276"/>
      <c r="W26" s="276"/>
      <c r="X26" s="276"/>
      <c r="Y26" s="276"/>
      <c r="Z26" s="276"/>
      <c r="AA26" s="276"/>
      <c r="AB26" s="276"/>
      <c r="AC26" s="276"/>
      <c r="AD26" s="276"/>
      <c r="AE26" s="276">
        <v>0.09388888888888888</v>
      </c>
      <c r="AF26" s="276">
        <v>0.25688353333333336</v>
      </c>
      <c r="AG26" s="276">
        <v>0.3407919</v>
      </c>
      <c r="AH26" s="276">
        <v>0.5802661333333333</v>
      </c>
      <c r="AI26" s="276">
        <v>1.0401138333333333</v>
      </c>
      <c r="AJ26" s="277">
        <v>1.748634</v>
      </c>
      <c r="AK26" s="276">
        <v>1.9358978</v>
      </c>
      <c r="AL26" s="276">
        <v>2.7153785333333333</v>
      </c>
      <c r="AM26" s="276">
        <v>3.611749</v>
      </c>
      <c r="AN26" s="276">
        <v>4.352297911111111</v>
      </c>
    </row>
    <row r="27" spans="1:40" s="288" customFormat="1" ht="14.25">
      <c r="A27" s="287" t="s">
        <v>618</v>
      </c>
      <c r="O27" s="289"/>
      <c r="P27" s="289"/>
      <c r="Q27" s="289"/>
      <c r="R27" s="289"/>
      <c r="S27" s="289"/>
      <c r="T27" s="289"/>
      <c r="U27" s="289"/>
      <c r="V27" s="289"/>
      <c r="W27" s="289"/>
      <c r="X27" s="289"/>
      <c r="Y27" s="289"/>
      <c r="Z27" s="289"/>
      <c r="AA27" s="289"/>
      <c r="AB27" s="289"/>
      <c r="AC27" s="289"/>
      <c r="AD27" s="289"/>
      <c r="AE27" s="289"/>
      <c r="AF27" s="289"/>
      <c r="AG27" s="289"/>
      <c r="AH27" s="289"/>
      <c r="AI27" s="289"/>
      <c r="AJ27" s="290"/>
      <c r="AK27" s="289"/>
      <c r="AL27" s="289"/>
      <c r="AM27" s="289"/>
      <c r="AN27" s="289"/>
    </row>
    <row r="28" spans="1:41" s="275" customFormat="1" ht="15">
      <c r="A28" s="275" t="s">
        <v>575</v>
      </c>
      <c r="B28" s="275">
        <v>70.2</v>
      </c>
      <c r="C28" s="275">
        <v>69.7</v>
      </c>
      <c r="D28" s="275">
        <v>72.8</v>
      </c>
      <c r="E28" s="275">
        <v>74.9</v>
      </c>
      <c r="F28" s="275">
        <v>72.3</v>
      </c>
      <c r="G28" s="275">
        <v>75.4</v>
      </c>
      <c r="H28" s="275">
        <v>81.9</v>
      </c>
      <c r="I28" s="275">
        <v>82.7</v>
      </c>
      <c r="J28" s="275">
        <v>83.5</v>
      </c>
      <c r="K28" s="275">
        <v>81.2</v>
      </c>
      <c r="L28" s="275">
        <v>78</v>
      </c>
      <c r="M28" s="275">
        <v>74.6</v>
      </c>
      <c r="N28" s="275">
        <v>74</v>
      </c>
      <c r="O28" s="276">
        <v>77.37055555555555</v>
      </c>
      <c r="P28" s="276">
        <v>80.71027777777779</v>
      </c>
      <c r="Q28" s="276">
        <v>82.25583333333333</v>
      </c>
      <c r="R28" s="276">
        <v>86.59027777777777</v>
      </c>
      <c r="S28" s="276">
        <v>90.71138888888889</v>
      </c>
      <c r="T28" s="276">
        <v>92.88694444444444</v>
      </c>
      <c r="U28" s="276">
        <v>94.37416666666667</v>
      </c>
      <c r="V28" s="276">
        <v>91.36083333333333</v>
      </c>
      <c r="W28" s="276">
        <v>90.70666666666666</v>
      </c>
      <c r="X28" s="276">
        <v>93.14305555555553</v>
      </c>
      <c r="Y28" s="276">
        <v>90.5736111111111</v>
      </c>
      <c r="Z28" s="276">
        <v>94.25083333333332</v>
      </c>
      <c r="AA28" s="276">
        <f>SUM(AA12:AA26)</f>
        <v>95.91527777777777</v>
      </c>
      <c r="AB28" s="276">
        <f>SUM(AB12:AB26)</f>
        <v>96.70277777777778</v>
      </c>
      <c r="AC28" s="276">
        <v>99.1</v>
      </c>
      <c r="AD28" s="276">
        <f aca="true" t="shared" si="0" ref="AD28:AI28">SUM(AD12:AD26)</f>
        <v>104.17750000000001</v>
      </c>
      <c r="AE28" s="276">
        <f t="shared" si="0"/>
        <v>104.90638888888887</v>
      </c>
      <c r="AF28" s="276">
        <f t="shared" si="0"/>
        <v>104.36410575555556</v>
      </c>
      <c r="AG28" s="276">
        <f t="shared" si="0"/>
        <v>105.24896306053334</v>
      </c>
      <c r="AH28" s="276">
        <f t="shared" si="0"/>
        <v>106.81455161297778</v>
      </c>
      <c r="AI28" s="276">
        <f t="shared" si="0"/>
        <v>113.18158034551112</v>
      </c>
      <c r="AJ28" s="276">
        <f>119.8</f>
        <v>119.8</v>
      </c>
      <c r="AK28" s="276">
        <v>121.79233898666668</v>
      </c>
      <c r="AL28" s="276">
        <v>124.23805555555556</v>
      </c>
      <c r="AM28" s="276">
        <v>127.04777777777778</v>
      </c>
      <c r="AN28" s="276">
        <v>128.7171278888889</v>
      </c>
      <c r="AO28" s="276"/>
    </row>
    <row r="29" spans="1:36" s="288" customFormat="1" ht="14.25">
      <c r="A29" s="287" t="s">
        <v>576</v>
      </c>
      <c r="W29" s="289"/>
      <c r="X29" s="289"/>
      <c r="Y29" s="289"/>
      <c r="Z29" s="289"/>
      <c r="AA29" s="289"/>
      <c r="AB29" s="289"/>
      <c r="AC29" s="289"/>
      <c r="AD29" s="289"/>
      <c r="AE29" s="289"/>
      <c r="AF29" s="289"/>
      <c r="AG29" s="289"/>
      <c r="AH29" s="289"/>
      <c r="AI29" s="289"/>
      <c r="AJ29" s="289"/>
    </row>
    <row r="30" ht="15">
      <c r="AN30" s="278"/>
    </row>
    <row r="31" spans="1:39" ht="15">
      <c r="A31" s="291" t="s">
        <v>619</v>
      </c>
      <c r="AM31" s="278"/>
    </row>
    <row r="32" spans="1:40" ht="15">
      <c r="A32" s="291" t="s">
        <v>620</v>
      </c>
      <c r="AM32" s="278"/>
      <c r="AN32" s="278"/>
    </row>
    <row r="38" ht="15">
      <c r="AD38" s="278"/>
    </row>
  </sheetData>
  <sheetProtection/>
  <printOptions/>
  <pageMargins left="0.75" right="0.75" top="1" bottom="1" header="0.5" footer="0.5"/>
  <pageSetup horizontalDpi="600" verticalDpi="600" orientation="landscape" paperSize="9" scale="94" r:id="rId2"/>
  <colBreaks count="2" manualBreakCount="2">
    <brk id="11" min="7" max="35" man="1"/>
    <brk id="22" max="65535" man="1"/>
  </colBreaks>
  <drawing r:id="rId1"/>
</worksheet>
</file>

<file path=xl/worksheets/sheet17.xml><?xml version="1.0" encoding="utf-8"?>
<worksheet xmlns="http://schemas.openxmlformats.org/spreadsheetml/2006/main" xmlns:r="http://schemas.openxmlformats.org/officeDocument/2006/relationships">
  <dimension ref="A8:AJ36"/>
  <sheetViews>
    <sheetView zoomScale="75" zoomScaleNormal="75" workbookViewId="0" topLeftCell="A1">
      <selection activeCell="B1" sqref="B1"/>
    </sheetView>
  </sheetViews>
  <sheetFormatPr defaultColWidth="9.00390625" defaultRowHeight="12"/>
  <cols>
    <col min="1" max="1" width="32.00390625" style="293" customWidth="1"/>
    <col min="2" max="16384" width="11.375" style="293" customWidth="1"/>
  </cols>
  <sheetData>
    <row r="1" ht="15"/>
    <row r="2" ht="15"/>
    <row r="3" ht="15"/>
    <row r="4" ht="15"/>
    <row r="8" ht="15.75">
      <c r="A8" s="292" t="s">
        <v>258</v>
      </c>
    </row>
    <row r="9" s="292" customFormat="1" ht="15.75">
      <c r="A9" s="293" t="s">
        <v>259</v>
      </c>
    </row>
    <row r="10" s="294" customFormat="1" ht="15"/>
    <row r="11" spans="2:10" s="295" customFormat="1" ht="15.75">
      <c r="B11" s="295">
        <v>2000</v>
      </c>
      <c r="C11" s="295">
        <v>2001</v>
      </c>
      <c r="D11" s="295">
        <v>2002</v>
      </c>
      <c r="E11" s="295">
        <v>2003</v>
      </c>
      <c r="F11" s="295">
        <v>2004</v>
      </c>
      <c r="G11" s="295">
        <v>2005</v>
      </c>
      <c r="H11" s="295">
        <v>2006</v>
      </c>
      <c r="I11" s="295">
        <v>2007</v>
      </c>
      <c r="J11" s="295">
        <v>2008</v>
      </c>
    </row>
    <row r="12" spans="1:36" s="296" customFormat="1" ht="12.75" customHeight="1">
      <c r="A12" s="296" t="s">
        <v>621</v>
      </c>
      <c r="B12" s="271">
        <v>0.15534699999999999</v>
      </c>
      <c r="C12" s="271">
        <v>0.2478708</v>
      </c>
      <c r="D12" s="271">
        <v>0.45145029999999997</v>
      </c>
      <c r="E12" s="271">
        <v>0.882404</v>
      </c>
      <c r="F12" s="271">
        <v>1.5369677</v>
      </c>
      <c r="G12" s="271">
        <v>1.6803318</v>
      </c>
      <c r="H12" s="271">
        <v>1.888</v>
      </c>
      <c r="I12" s="271">
        <v>2.118749</v>
      </c>
      <c r="J12" s="271">
        <v>2.4884547999999995</v>
      </c>
      <c r="O12" s="271"/>
      <c r="P12" s="271"/>
      <c r="Q12" s="271"/>
      <c r="R12" s="271"/>
      <c r="S12" s="271"/>
      <c r="T12" s="271"/>
      <c r="U12" s="271"/>
      <c r="V12" s="271"/>
      <c r="W12" s="271"/>
      <c r="X12" s="271"/>
      <c r="Y12" s="271"/>
      <c r="Z12" s="271"/>
      <c r="AA12" s="271"/>
      <c r="AB12" s="271"/>
      <c r="AC12" s="271"/>
      <c r="AD12" s="271"/>
      <c r="AE12" s="271"/>
      <c r="AF12" s="271"/>
      <c r="AG12" s="271"/>
      <c r="AH12" s="271"/>
      <c r="AI12" s="271"/>
      <c r="AJ12" s="271"/>
    </row>
    <row r="13" spans="1:36" s="297" customFormat="1" ht="15" hidden="1">
      <c r="A13" s="297" t="s">
        <v>607</v>
      </c>
      <c r="B13" s="274"/>
      <c r="C13" s="274"/>
      <c r="D13" s="274"/>
      <c r="E13" s="274"/>
      <c r="F13" s="274"/>
      <c r="G13" s="274"/>
      <c r="H13" s="274"/>
      <c r="I13" s="274"/>
      <c r="J13" s="274"/>
      <c r="K13" s="298"/>
      <c r="L13" s="298"/>
      <c r="M13" s="298"/>
      <c r="N13" s="298"/>
      <c r="O13" s="298"/>
      <c r="P13" s="298"/>
      <c r="Q13" s="298"/>
      <c r="R13" s="298"/>
      <c r="S13" s="298"/>
      <c r="T13" s="298"/>
      <c r="U13" s="298"/>
      <c r="V13" s="298"/>
      <c r="W13" s="298"/>
      <c r="X13" s="298"/>
      <c r="Y13" s="298"/>
      <c r="Z13" s="298"/>
      <c r="AA13" s="298"/>
      <c r="AB13" s="298"/>
      <c r="AC13" s="298"/>
      <c r="AD13" s="298"/>
      <c r="AE13" s="299"/>
      <c r="AF13" s="299"/>
      <c r="AG13" s="299"/>
      <c r="AH13" s="274"/>
      <c r="AI13" s="274"/>
      <c r="AJ13" s="274"/>
    </row>
    <row r="14" spans="1:36" s="297" customFormat="1" ht="15">
      <c r="A14" s="272" t="s">
        <v>626</v>
      </c>
      <c r="B14" s="274"/>
      <c r="C14" s="274"/>
      <c r="D14" s="274"/>
      <c r="E14" s="274"/>
      <c r="F14" s="274"/>
      <c r="G14" s="274"/>
      <c r="H14" s="274"/>
      <c r="I14" s="274"/>
      <c r="J14" s="274"/>
      <c r="K14" s="298"/>
      <c r="L14" s="298"/>
      <c r="M14" s="298"/>
      <c r="N14" s="298"/>
      <c r="O14" s="298"/>
      <c r="P14" s="298"/>
      <c r="Q14" s="298"/>
      <c r="R14" s="298"/>
      <c r="S14" s="298"/>
      <c r="T14" s="298"/>
      <c r="U14" s="298"/>
      <c r="V14" s="298"/>
      <c r="W14" s="298"/>
      <c r="X14" s="298"/>
      <c r="Y14" s="298"/>
      <c r="Z14" s="298"/>
      <c r="AA14" s="298"/>
      <c r="AB14" s="298"/>
      <c r="AC14" s="298"/>
      <c r="AD14" s="298"/>
      <c r="AE14" s="299"/>
      <c r="AF14" s="299"/>
      <c r="AG14" s="299"/>
      <c r="AH14" s="274"/>
      <c r="AI14" s="274"/>
      <c r="AJ14" s="274"/>
    </row>
    <row r="15" spans="1:36" s="300" customFormat="1" ht="15">
      <c r="A15" s="300" t="s">
        <v>624</v>
      </c>
      <c r="B15" s="277">
        <v>0.04516320000000001</v>
      </c>
      <c r="C15" s="277">
        <v>0.058229100000000006</v>
      </c>
      <c r="D15" s="277">
        <v>0.0856025</v>
      </c>
      <c r="E15" s="277">
        <v>0.10752450000000001</v>
      </c>
      <c r="F15" s="277">
        <v>0.12531430000000002</v>
      </c>
      <c r="G15" s="277">
        <v>0.156558</v>
      </c>
      <c r="H15" s="277">
        <v>0.2300452</v>
      </c>
      <c r="I15" s="277">
        <v>0.276</v>
      </c>
      <c r="J15" s="277">
        <v>0.3272777777777778</v>
      </c>
      <c r="O15" s="277"/>
      <c r="P15" s="277"/>
      <c r="Q15" s="277"/>
      <c r="R15" s="277"/>
      <c r="S15" s="277"/>
      <c r="T15" s="277"/>
      <c r="U15" s="277"/>
      <c r="V15" s="277"/>
      <c r="W15" s="277"/>
      <c r="X15" s="277"/>
      <c r="Y15" s="277"/>
      <c r="Z15" s="277"/>
      <c r="AA15" s="277"/>
      <c r="AB15" s="277"/>
      <c r="AC15" s="277"/>
      <c r="AD15" s="277"/>
      <c r="AE15" s="277"/>
      <c r="AF15" s="277"/>
      <c r="AG15" s="277"/>
      <c r="AH15" s="277"/>
      <c r="AI15" s="277"/>
      <c r="AJ15" s="277"/>
    </row>
    <row r="16" spans="1:36" s="297" customFormat="1" ht="15" hidden="1">
      <c r="A16" s="297" t="s">
        <v>609</v>
      </c>
      <c r="B16" s="274"/>
      <c r="C16" s="274"/>
      <c r="D16" s="274"/>
      <c r="E16" s="274"/>
      <c r="F16" s="274"/>
      <c r="G16" s="274"/>
      <c r="H16" s="274"/>
      <c r="I16" s="274"/>
      <c r="J16" s="274"/>
      <c r="K16" s="298"/>
      <c r="L16" s="298"/>
      <c r="M16" s="298"/>
      <c r="N16" s="298"/>
      <c r="O16" s="298"/>
      <c r="P16" s="298"/>
      <c r="Q16" s="298"/>
      <c r="R16" s="298"/>
      <c r="S16" s="298"/>
      <c r="T16" s="298"/>
      <c r="U16" s="298"/>
      <c r="V16" s="298"/>
      <c r="W16" s="298"/>
      <c r="X16" s="298"/>
      <c r="Y16" s="298"/>
      <c r="Z16" s="298"/>
      <c r="AA16" s="298"/>
      <c r="AB16" s="298"/>
      <c r="AC16" s="298"/>
      <c r="AD16" s="298"/>
      <c r="AE16" s="299"/>
      <c r="AF16" s="299"/>
      <c r="AG16" s="299"/>
      <c r="AH16" s="274"/>
      <c r="AI16" s="274"/>
      <c r="AJ16" s="274"/>
    </row>
    <row r="17" spans="1:36" s="297" customFormat="1" ht="15">
      <c r="A17" s="297" t="s">
        <v>624</v>
      </c>
      <c r="B17" s="274"/>
      <c r="C17" s="274"/>
      <c r="D17" s="274"/>
      <c r="E17" s="274"/>
      <c r="F17" s="274"/>
      <c r="G17" s="274"/>
      <c r="H17" s="274"/>
      <c r="I17" s="274"/>
      <c r="J17" s="274"/>
      <c r="K17" s="298"/>
      <c r="L17" s="298"/>
      <c r="M17" s="298"/>
      <c r="N17" s="298"/>
      <c r="O17" s="298"/>
      <c r="P17" s="298"/>
      <c r="Q17" s="298"/>
      <c r="R17" s="298"/>
      <c r="S17" s="298"/>
      <c r="T17" s="298"/>
      <c r="U17" s="298"/>
      <c r="V17" s="298"/>
      <c r="W17" s="298"/>
      <c r="X17" s="298"/>
      <c r="Y17" s="298"/>
      <c r="Z17" s="298"/>
      <c r="AA17" s="298"/>
      <c r="AB17" s="298"/>
      <c r="AC17" s="298"/>
      <c r="AD17" s="298"/>
      <c r="AE17" s="299"/>
      <c r="AF17" s="299"/>
      <c r="AG17" s="299"/>
      <c r="AH17" s="274"/>
      <c r="AI17" s="274"/>
      <c r="AJ17" s="274"/>
    </row>
    <row r="18" spans="1:36" s="300" customFormat="1" ht="15">
      <c r="A18" s="300" t="s">
        <v>625</v>
      </c>
      <c r="B18" s="277">
        <v>0.05637333333333334</v>
      </c>
      <c r="C18" s="277">
        <v>0.034692</v>
      </c>
      <c r="D18" s="277">
        <v>0.04321333333333334</v>
      </c>
      <c r="E18" s="277">
        <v>0.05018533333333334</v>
      </c>
      <c r="F18" s="277">
        <v>0.08635200000000001</v>
      </c>
      <c r="G18" s="277">
        <v>0.09900800000000001</v>
      </c>
      <c r="H18" s="277">
        <v>0.5973333333333333</v>
      </c>
      <c r="I18" s="277">
        <v>1.217</v>
      </c>
      <c r="J18" s="277">
        <v>1.5365653333333336</v>
      </c>
      <c r="O18" s="277"/>
      <c r="P18" s="277"/>
      <c r="Q18" s="277"/>
      <c r="R18" s="277"/>
      <c r="S18" s="277"/>
      <c r="T18" s="277"/>
      <c r="U18" s="277"/>
      <c r="V18" s="277"/>
      <c r="W18" s="277"/>
      <c r="X18" s="277"/>
      <c r="Y18" s="277"/>
      <c r="Z18" s="277"/>
      <c r="AA18" s="277"/>
      <c r="AB18" s="277"/>
      <c r="AC18" s="277"/>
      <c r="AD18" s="277"/>
      <c r="AE18" s="277"/>
      <c r="AF18" s="277"/>
      <c r="AG18" s="277"/>
      <c r="AH18" s="277"/>
      <c r="AI18" s="277"/>
      <c r="AJ18" s="277"/>
    </row>
    <row r="19" spans="1:36" s="297" customFormat="1" ht="15" hidden="1">
      <c r="A19" s="297" t="s">
        <v>560</v>
      </c>
      <c r="B19" s="274"/>
      <c r="C19" s="274"/>
      <c r="D19" s="274"/>
      <c r="E19" s="274"/>
      <c r="F19" s="274"/>
      <c r="H19" s="274"/>
      <c r="I19" s="274"/>
      <c r="K19" s="298"/>
      <c r="L19" s="298"/>
      <c r="M19" s="298"/>
      <c r="N19" s="298"/>
      <c r="O19" s="298"/>
      <c r="P19" s="298"/>
      <c r="Q19" s="298"/>
      <c r="R19" s="298"/>
      <c r="S19" s="298"/>
      <c r="T19" s="298"/>
      <c r="U19" s="298"/>
      <c r="V19" s="298"/>
      <c r="W19" s="298"/>
      <c r="X19" s="298"/>
      <c r="Y19" s="298"/>
      <c r="Z19" s="298"/>
      <c r="AA19" s="298"/>
      <c r="AB19" s="298"/>
      <c r="AC19" s="298"/>
      <c r="AD19" s="298"/>
      <c r="AE19" s="299"/>
      <c r="AF19" s="299"/>
      <c r="AG19" s="299"/>
      <c r="AH19" s="274"/>
      <c r="AI19" s="274"/>
      <c r="AJ19" s="274"/>
    </row>
    <row r="20" spans="2:36" s="297" customFormat="1" ht="15" hidden="1">
      <c r="B20" s="274"/>
      <c r="C20" s="274"/>
      <c r="D20" s="274"/>
      <c r="E20" s="274"/>
      <c r="F20" s="274"/>
      <c r="H20" s="274"/>
      <c r="I20" s="274"/>
      <c r="K20" s="298"/>
      <c r="L20" s="298"/>
      <c r="M20" s="298"/>
      <c r="N20" s="298"/>
      <c r="O20" s="298"/>
      <c r="P20" s="298"/>
      <c r="Q20" s="298"/>
      <c r="R20" s="298"/>
      <c r="S20" s="298"/>
      <c r="T20" s="298"/>
      <c r="U20" s="298"/>
      <c r="V20" s="298"/>
      <c r="W20" s="298"/>
      <c r="X20" s="298"/>
      <c r="Y20" s="298"/>
      <c r="Z20" s="298"/>
      <c r="AA20" s="298"/>
      <c r="AB20" s="298"/>
      <c r="AC20" s="298"/>
      <c r="AD20" s="298"/>
      <c r="AE20" s="299"/>
      <c r="AF20" s="299"/>
      <c r="AG20" s="299"/>
      <c r="AH20" s="274"/>
      <c r="AI20" s="274"/>
      <c r="AJ20" s="274"/>
    </row>
    <row r="21" spans="2:36" s="297" customFormat="1" ht="15" hidden="1">
      <c r="B21" s="274"/>
      <c r="C21" s="274"/>
      <c r="D21" s="274"/>
      <c r="E21" s="274"/>
      <c r="F21" s="274"/>
      <c r="H21" s="274"/>
      <c r="I21" s="274"/>
      <c r="K21" s="298"/>
      <c r="L21" s="298"/>
      <c r="M21" s="298"/>
      <c r="N21" s="298"/>
      <c r="O21" s="298"/>
      <c r="P21" s="298"/>
      <c r="Q21" s="298"/>
      <c r="R21" s="298"/>
      <c r="S21" s="298"/>
      <c r="T21" s="298"/>
      <c r="U21" s="298"/>
      <c r="V21" s="298"/>
      <c r="W21" s="298"/>
      <c r="X21" s="298"/>
      <c r="Y21" s="298"/>
      <c r="Z21" s="298"/>
      <c r="AA21" s="298"/>
      <c r="AB21" s="298"/>
      <c r="AC21" s="298"/>
      <c r="AD21" s="298"/>
      <c r="AE21" s="299"/>
      <c r="AF21" s="299"/>
      <c r="AG21" s="299"/>
      <c r="AH21" s="274"/>
      <c r="AI21" s="274"/>
      <c r="AJ21" s="274"/>
    </row>
    <row r="22" spans="1:36" s="302" customFormat="1" ht="15" hidden="1">
      <c r="A22" s="301"/>
      <c r="B22" s="283"/>
      <c r="C22" s="283"/>
      <c r="D22" s="283"/>
      <c r="E22" s="283"/>
      <c r="F22" s="283"/>
      <c r="H22" s="283"/>
      <c r="I22" s="283"/>
      <c r="K22" s="293"/>
      <c r="L22" s="293"/>
      <c r="M22" s="293"/>
      <c r="N22" s="293"/>
      <c r="O22" s="293"/>
      <c r="P22" s="293"/>
      <c r="Q22" s="293"/>
      <c r="R22" s="293"/>
      <c r="S22" s="293"/>
      <c r="T22" s="293"/>
      <c r="U22" s="293"/>
      <c r="V22" s="293"/>
      <c r="W22" s="293"/>
      <c r="X22" s="293"/>
      <c r="Y22" s="293"/>
      <c r="Z22" s="293"/>
      <c r="AA22" s="293"/>
      <c r="AB22" s="293"/>
      <c r="AC22" s="293"/>
      <c r="AD22" s="293"/>
      <c r="AE22" s="279"/>
      <c r="AF22" s="279"/>
      <c r="AG22" s="279"/>
      <c r="AH22" s="283"/>
      <c r="AI22" s="283"/>
      <c r="AJ22" s="283"/>
    </row>
    <row r="23" spans="1:36" s="303" customFormat="1" ht="15" hidden="1">
      <c r="A23" s="297"/>
      <c r="B23" s="286"/>
      <c r="C23" s="286"/>
      <c r="D23" s="286"/>
      <c r="E23" s="286"/>
      <c r="F23" s="286"/>
      <c r="H23" s="286"/>
      <c r="I23" s="286"/>
      <c r="K23" s="300"/>
      <c r="L23" s="300"/>
      <c r="M23" s="300"/>
      <c r="N23" s="300"/>
      <c r="O23" s="277"/>
      <c r="P23" s="277"/>
      <c r="Q23" s="277"/>
      <c r="R23" s="277"/>
      <c r="S23" s="277"/>
      <c r="T23" s="277"/>
      <c r="U23" s="277"/>
      <c r="V23" s="277"/>
      <c r="W23" s="277"/>
      <c r="X23" s="277"/>
      <c r="Y23" s="277"/>
      <c r="Z23" s="277"/>
      <c r="AA23" s="277"/>
      <c r="AB23" s="277"/>
      <c r="AC23" s="277"/>
      <c r="AD23" s="277"/>
      <c r="AE23" s="277"/>
      <c r="AF23" s="277"/>
      <c r="AG23" s="277"/>
      <c r="AH23" s="286"/>
      <c r="AI23" s="286"/>
      <c r="AJ23" s="286"/>
    </row>
    <row r="24" spans="1:36" s="305" customFormat="1" ht="15" hidden="1">
      <c r="A24" s="304"/>
      <c r="B24" s="290"/>
      <c r="C24" s="290"/>
      <c r="D24" s="290"/>
      <c r="E24" s="290"/>
      <c r="F24" s="290"/>
      <c r="H24" s="290"/>
      <c r="I24" s="290"/>
      <c r="K24" s="306"/>
      <c r="L24" s="306"/>
      <c r="M24" s="306"/>
      <c r="N24" s="306"/>
      <c r="O24" s="307"/>
      <c r="P24" s="307"/>
      <c r="Q24" s="307"/>
      <c r="R24" s="307"/>
      <c r="S24" s="307"/>
      <c r="T24" s="307"/>
      <c r="U24" s="307"/>
      <c r="V24" s="307"/>
      <c r="W24" s="307"/>
      <c r="X24" s="307"/>
      <c r="Y24" s="307"/>
      <c r="Z24" s="307"/>
      <c r="AA24" s="307"/>
      <c r="AB24" s="307"/>
      <c r="AC24" s="307"/>
      <c r="AD24" s="307"/>
      <c r="AE24" s="307"/>
      <c r="AF24" s="307"/>
      <c r="AG24" s="307"/>
      <c r="AH24" s="290"/>
      <c r="AI24" s="290"/>
      <c r="AJ24" s="290"/>
    </row>
    <row r="25" spans="1:36" s="303" customFormat="1" ht="15">
      <c r="A25" s="297" t="s">
        <v>625</v>
      </c>
      <c r="B25" s="286"/>
      <c r="C25" s="286"/>
      <c r="D25" s="286"/>
      <c r="E25" s="286"/>
      <c r="F25" s="286"/>
      <c r="H25" s="286"/>
      <c r="I25" s="286"/>
      <c r="K25" s="300"/>
      <c r="L25" s="300"/>
      <c r="M25" s="300"/>
      <c r="N25" s="300"/>
      <c r="O25" s="277"/>
      <c r="P25" s="277"/>
      <c r="Q25" s="277"/>
      <c r="R25" s="277"/>
      <c r="S25" s="277"/>
      <c r="T25" s="277"/>
      <c r="U25" s="277"/>
      <c r="V25" s="277"/>
      <c r="W25" s="277"/>
      <c r="X25" s="277"/>
      <c r="Y25" s="277"/>
      <c r="Z25" s="277"/>
      <c r="AA25" s="277"/>
      <c r="AB25" s="277"/>
      <c r="AC25" s="277"/>
      <c r="AD25" s="277"/>
      <c r="AE25" s="277"/>
      <c r="AF25" s="277"/>
      <c r="AG25" s="277"/>
      <c r="AH25" s="286"/>
      <c r="AI25" s="286"/>
      <c r="AJ25" s="286"/>
    </row>
    <row r="26" spans="1:36" s="300" customFormat="1" ht="15">
      <c r="A26" s="300" t="s">
        <v>575</v>
      </c>
      <c r="B26" s="277">
        <f aca="true" t="shared" si="0" ref="B26:J26">SUM(B12:B18)</f>
        <v>0.25688353333333336</v>
      </c>
      <c r="C26" s="277">
        <f t="shared" si="0"/>
        <v>0.3407919</v>
      </c>
      <c r="D26" s="277">
        <f t="shared" si="0"/>
        <v>0.5802661333333333</v>
      </c>
      <c r="E26" s="277">
        <f t="shared" si="0"/>
        <v>1.0401138333333333</v>
      </c>
      <c r="F26" s="277">
        <f t="shared" si="0"/>
        <v>1.748634</v>
      </c>
      <c r="G26" s="277">
        <f t="shared" si="0"/>
        <v>1.9358978</v>
      </c>
      <c r="H26" s="277">
        <f t="shared" si="0"/>
        <v>2.7153785333333333</v>
      </c>
      <c r="I26" s="277">
        <f t="shared" si="0"/>
        <v>3.611749</v>
      </c>
      <c r="J26" s="277">
        <f t="shared" si="0"/>
        <v>4.352297911111111</v>
      </c>
      <c r="O26" s="277"/>
      <c r="P26" s="277"/>
      <c r="Q26" s="277"/>
      <c r="R26" s="277"/>
      <c r="S26" s="277"/>
      <c r="T26" s="277"/>
      <c r="U26" s="277"/>
      <c r="V26" s="277"/>
      <c r="W26" s="277"/>
      <c r="X26" s="277"/>
      <c r="Y26" s="277"/>
      <c r="Z26" s="277"/>
      <c r="AA26" s="277"/>
      <c r="AB26" s="277"/>
      <c r="AC26" s="277"/>
      <c r="AD26" s="277"/>
      <c r="AE26" s="277"/>
      <c r="AF26" s="277"/>
      <c r="AG26" s="277"/>
      <c r="AH26" s="277"/>
      <c r="AI26" s="277"/>
      <c r="AJ26" s="277"/>
    </row>
    <row r="27" spans="1:36" s="305" customFormat="1" ht="14.25">
      <c r="A27" s="304" t="s">
        <v>576</v>
      </c>
      <c r="B27" s="290"/>
      <c r="C27" s="290"/>
      <c r="D27" s="290"/>
      <c r="E27" s="290"/>
      <c r="F27" s="290"/>
      <c r="AI27" s="290"/>
      <c r="AJ27" s="290"/>
    </row>
    <row r="29" ht="15">
      <c r="A29" s="308" t="s">
        <v>622</v>
      </c>
    </row>
    <row r="30" ht="15">
      <c r="A30" s="308" t="s">
        <v>623</v>
      </c>
    </row>
    <row r="36" ht="15">
      <c r="AD36" s="279"/>
    </row>
  </sheetData>
  <printOptions/>
  <pageMargins left="0.75" right="0.75" top="1" bottom="1" header="0.5" footer="0.5"/>
  <pageSetup horizontalDpi="600" verticalDpi="600" orientation="landscape" paperSize="9" scale="94" r:id="rId2"/>
  <colBreaks count="2" manualBreakCount="2">
    <brk id="11" min="7" max="35" man="1"/>
    <brk id="22" max="65535" man="1"/>
  </colBreaks>
  <drawing r:id="rId1"/>
</worksheet>
</file>

<file path=xl/worksheets/sheet18.xml><?xml version="1.0" encoding="utf-8"?>
<worksheet xmlns="http://schemas.openxmlformats.org/spreadsheetml/2006/main" xmlns:r="http://schemas.openxmlformats.org/officeDocument/2006/relationships">
  <sheetPr codeName="Blad2"/>
  <dimension ref="A8:AP60"/>
  <sheetViews>
    <sheetView zoomScale="75" zoomScaleNormal="75" workbookViewId="0" topLeftCell="A1">
      <pane xSplit="1" topLeftCell="B1" activePane="topRight" state="frozen"/>
      <selection pane="topLeft" activeCell="A1" sqref="A1:IV16384"/>
      <selection pane="topRight" activeCell="C1" sqref="C1"/>
    </sheetView>
  </sheetViews>
  <sheetFormatPr defaultColWidth="9.00390625" defaultRowHeight="12"/>
  <cols>
    <col min="1" max="1" width="36.125" style="680" customWidth="1"/>
    <col min="2" max="37" width="7.75390625" style="680" customWidth="1"/>
    <col min="38" max="40" width="7.625" style="680" customWidth="1"/>
    <col min="41" max="16384" width="11.375" style="680" customWidth="1"/>
  </cols>
  <sheetData>
    <row r="1" ht="12"/>
    <row r="2" ht="12"/>
    <row r="3" ht="12"/>
    <row r="4" ht="12"/>
    <row r="5" ht="12"/>
    <row r="8" s="310" customFormat="1" ht="15.75">
      <c r="A8" s="309" t="s">
        <v>260</v>
      </c>
    </row>
    <row r="9" s="309" customFormat="1" ht="15.75">
      <c r="A9" s="311" t="s">
        <v>261</v>
      </c>
    </row>
    <row r="10" s="309" customFormat="1" ht="15.75"/>
    <row r="11" spans="1:40" s="314" customFormat="1" ht="15.75">
      <c r="A11" s="312"/>
      <c r="B11" s="313">
        <v>1970</v>
      </c>
      <c r="C11" s="313">
        <v>1971</v>
      </c>
      <c r="D11" s="313">
        <v>1972</v>
      </c>
      <c r="E11" s="313">
        <v>1973</v>
      </c>
      <c r="F11" s="313">
        <v>1974</v>
      </c>
      <c r="G11" s="313">
        <v>1975</v>
      </c>
      <c r="H11" s="313">
        <v>1976</v>
      </c>
      <c r="I11" s="313">
        <v>1977</v>
      </c>
      <c r="J11" s="313">
        <v>1978</v>
      </c>
      <c r="K11" s="313">
        <v>1979</v>
      </c>
      <c r="L11" s="313">
        <v>1980</v>
      </c>
      <c r="M11" s="313">
        <v>1981</v>
      </c>
      <c r="N11" s="313">
        <v>1982</v>
      </c>
      <c r="O11" s="313">
        <v>1983</v>
      </c>
      <c r="P11" s="313">
        <v>1984</v>
      </c>
      <c r="Q11" s="313">
        <v>1985</v>
      </c>
      <c r="R11" s="313">
        <v>1986</v>
      </c>
      <c r="S11" s="313">
        <v>1987</v>
      </c>
      <c r="T11" s="313">
        <v>1988</v>
      </c>
      <c r="U11" s="313">
        <v>1989</v>
      </c>
      <c r="V11" s="313">
        <v>1990</v>
      </c>
      <c r="W11" s="313">
        <v>1991</v>
      </c>
      <c r="X11" s="313">
        <v>1992</v>
      </c>
      <c r="Y11" s="313">
        <v>1993</v>
      </c>
      <c r="Z11" s="313">
        <v>1994</v>
      </c>
      <c r="AA11" s="313">
        <v>1995</v>
      </c>
      <c r="AB11" s="313">
        <v>1996</v>
      </c>
      <c r="AC11" s="313">
        <v>1997</v>
      </c>
      <c r="AD11" s="313">
        <v>1998</v>
      </c>
      <c r="AE11" s="313">
        <v>1999</v>
      </c>
      <c r="AF11" s="313">
        <v>2000</v>
      </c>
      <c r="AG11" s="313">
        <v>2001</v>
      </c>
      <c r="AH11" s="313">
        <v>2002</v>
      </c>
      <c r="AI11" s="314">
        <v>2003</v>
      </c>
      <c r="AJ11" s="314">
        <v>2004</v>
      </c>
      <c r="AK11" s="314">
        <v>2005</v>
      </c>
      <c r="AL11" s="314">
        <v>2006</v>
      </c>
      <c r="AM11" s="314">
        <v>2007</v>
      </c>
      <c r="AN11" s="314">
        <v>2008</v>
      </c>
    </row>
    <row r="12" spans="1:41" s="316" customFormat="1" ht="15">
      <c r="A12" s="315" t="s">
        <v>501</v>
      </c>
      <c r="B12" s="315">
        <v>33</v>
      </c>
      <c r="C12" s="315">
        <v>33.9</v>
      </c>
      <c r="D12" s="315">
        <v>35.5</v>
      </c>
      <c r="E12" s="315">
        <v>38.5</v>
      </c>
      <c r="F12" s="315">
        <v>39.2</v>
      </c>
      <c r="G12" s="315">
        <v>38</v>
      </c>
      <c r="H12" s="315">
        <v>39.2</v>
      </c>
      <c r="I12" s="315">
        <v>37.7</v>
      </c>
      <c r="J12" s="315">
        <v>38.5</v>
      </c>
      <c r="K12" s="315">
        <v>40.5</v>
      </c>
      <c r="L12" s="315">
        <v>39.8</v>
      </c>
      <c r="M12" s="315">
        <v>39.8</v>
      </c>
      <c r="N12" s="315">
        <v>39.1</v>
      </c>
      <c r="O12" s="315">
        <v>42.113</v>
      </c>
      <c r="P12" s="315">
        <v>45.685</v>
      </c>
      <c r="Q12" s="315">
        <v>47.986</v>
      </c>
      <c r="R12" s="315">
        <v>47.933</v>
      </c>
      <c r="S12" s="315">
        <v>50.994</v>
      </c>
      <c r="T12" s="315">
        <v>52.867</v>
      </c>
      <c r="U12" s="315">
        <v>53.443</v>
      </c>
      <c r="V12" s="315">
        <v>52.993</v>
      </c>
      <c r="W12" s="315">
        <v>50.723</v>
      </c>
      <c r="X12" s="315">
        <v>49.694</v>
      </c>
      <c r="Y12" s="315">
        <v>49.354</v>
      </c>
      <c r="Z12" s="315">
        <v>49.778</v>
      </c>
      <c r="AA12" s="315">
        <v>51.343</v>
      </c>
      <c r="AB12" s="315">
        <v>51.49</v>
      </c>
      <c r="AC12" s="315">
        <v>52.664</v>
      </c>
      <c r="AD12" s="315">
        <v>53.862</v>
      </c>
      <c r="AE12" s="315">
        <v>54.497</v>
      </c>
      <c r="AF12" s="315">
        <v>56.889</v>
      </c>
      <c r="AG12" s="315">
        <v>56.243</v>
      </c>
      <c r="AH12" s="315">
        <v>55.661</v>
      </c>
      <c r="AI12" s="315">
        <v>54.496</v>
      </c>
      <c r="AJ12" s="315">
        <v>55.37</v>
      </c>
      <c r="AK12" s="315">
        <v>55.919</v>
      </c>
      <c r="AL12" s="316">
        <v>56.558</v>
      </c>
      <c r="AM12" s="315">
        <v>57.133</v>
      </c>
      <c r="AN12" s="315">
        <v>55.455</v>
      </c>
      <c r="AO12" s="317"/>
    </row>
    <row r="13" spans="1:42" s="320" customFormat="1" ht="14.25">
      <c r="A13" s="318" t="s">
        <v>502</v>
      </c>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M13" s="318"/>
      <c r="AN13" s="318"/>
      <c r="AO13" s="319"/>
      <c r="AP13" s="319"/>
    </row>
    <row r="14" spans="1:42" s="316" customFormat="1" ht="15">
      <c r="A14" s="315" t="s">
        <v>385</v>
      </c>
      <c r="B14" s="315">
        <v>2.1</v>
      </c>
      <c r="C14" s="315">
        <v>1.9</v>
      </c>
      <c r="D14" s="315">
        <v>2</v>
      </c>
      <c r="E14" s="315">
        <v>2.1</v>
      </c>
      <c r="F14" s="315">
        <v>2.1</v>
      </c>
      <c r="G14" s="315">
        <v>2</v>
      </c>
      <c r="H14" s="315">
        <v>2.1</v>
      </c>
      <c r="I14" s="315">
        <v>2.1</v>
      </c>
      <c r="J14" s="315">
        <v>2.2</v>
      </c>
      <c r="K14" s="315">
        <v>2.3</v>
      </c>
      <c r="L14" s="315">
        <v>2.3</v>
      </c>
      <c r="M14" s="315">
        <v>2.3</v>
      </c>
      <c r="N14" s="315">
        <v>2.3</v>
      </c>
      <c r="O14" s="315">
        <v>2.355</v>
      </c>
      <c r="P14" s="315">
        <v>2.462</v>
      </c>
      <c r="Q14" s="315">
        <v>2.619</v>
      </c>
      <c r="R14" s="315">
        <v>2.615</v>
      </c>
      <c r="S14" s="315">
        <v>2.632</v>
      </c>
      <c r="T14" s="315">
        <v>2.608</v>
      </c>
      <c r="U14" s="315">
        <v>2.51</v>
      </c>
      <c r="V14" s="315">
        <v>2.475</v>
      </c>
      <c r="W14" s="315">
        <v>2.403</v>
      </c>
      <c r="X14" s="315">
        <v>2.472</v>
      </c>
      <c r="Y14" s="315">
        <v>2.34</v>
      </c>
      <c r="Z14" s="315">
        <v>2.469</v>
      </c>
      <c r="AA14" s="315">
        <v>2.718</v>
      </c>
      <c r="AB14" s="315">
        <v>3.068</v>
      </c>
      <c r="AC14" s="315">
        <v>2.954</v>
      </c>
      <c r="AD14" s="315">
        <v>2.779</v>
      </c>
      <c r="AE14" s="315">
        <v>3.016111111111111</v>
      </c>
      <c r="AF14" s="315">
        <v>3.195</v>
      </c>
      <c r="AG14" s="315">
        <v>2.861944444444444</v>
      </c>
      <c r="AH14" s="315">
        <v>2.868</v>
      </c>
      <c r="AI14" s="315">
        <v>2.8388888888888886</v>
      </c>
      <c r="AJ14" s="315">
        <v>2.99</v>
      </c>
      <c r="AK14" s="315">
        <v>2.8188888888888886</v>
      </c>
      <c r="AL14" s="315">
        <v>2.885</v>
      </c>
      <c r="AM14" s="315">
        <v>2.928888888888889</v>
      </c>
      <c r="AN14" s="315">
        <v>2.9888888888888885</v>
      </c>
      <c r="AO14" s="317"/>
      <c r="AP14" s="317"/>
    </row>
    <row r="15" spans="1:42" s="320" customFormat="1" ht="14.25">
      <c r="A15" s="318" t="s">
        <v>386</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M15" s="318"/>
      <c r="AN15" s="318"/>
      <c r="AO15" s="319"/>
      <c r="AP15" s="319"/>
    </row>
    <row r="16" spans="1:42" s="316" customFormat="1" ht="15">
      <c r="A16" s="315" t="s">
        <v>387</v>
      </c>
      <c r="B16" s="315">
        <v>22</v>
      </c>
      <c r="C16" s="315">
        <v>24.3</v>
      </c>
      <c r="D16" s="315">
        <v>26.7</v>
      </c>
      <c r="E16" s="315">
        <v>28.4</v>
      </c>
      <c r="F16" s="315">
        <v>28.2</v>
      </c>
      <c r="G16" s="315">
        <v>31.7</v>
      </c>
      <c r="H16" s="315">
        <v>35.9</v>
      </c>
      <c r="I16" s="315">
        <v>38.1</v>
      </c>
      <c r="J16" s="315">
        <v>40.1</v>
      </c>
      <c r="K16" s="315">
        <v>42.5</v>
      </c>
      <c r="L16" s="315">
        <v>43</v>
      </c>
      <c r="M16" s="315">
        <v>44.8</v>
      </c>
      <c r="N16" s="315">
        <v>48.2</v>
      </c>
      <c r="O16" s="315">
        <v>51.231</v>
      </c>
      <c r="P16" s="315">
        <v>54.42</v>
      </c>
      <c r="Q16" s="315">
        <v>62.931</v>
      </c>
      <c r="R16" s="315">
        <v>63.518</v>
      </c>
      <c r="S16" s="315">
        <v>65.771</v>
      </c>
      <c r="T16" s="315">
        <v>64.471</v>
      </c>
      <c r="U16" s="315">
        <v>63.876</v>
      </c>
      <c r="V16" s="315">
        <v>65.007</v>
      </c>
      <c r="W16" s="315">
        <v>68.89</v>
      </c>
      <c r="X16" s="315">
        <v>67.814</v>
      </c>
      <c r="Y16" s="315">
        <v>69.425</v>
      </c>
      <c r="Z16" s="315">
        <v>70.21</v>
      </c>
      <c r="AA16" s="315">
        <v>70.428</v>
      </c>
      <c r="AB16" s="315">
        <v>71.602</v>
      </c>
      <c r="AC16" s="315">
        <v>69.572</v>
      </c>
      <c r="AD16" s="315">
        <v>69.925</v>
      </c>
      <c r="AE16" s="315">
        <v>69.09972222222221</v>
      </c>
      <c r="AF16" s="315">
        <v>68.95166666666665</v>
      </c>
      <c r="AG16" s="315">
        <v>73.13583333333332</v>
      </c>
      <c r="AH16" s="315">
        <v>72.52</v>
      </c>
      <c r="AI16" s="315">
        <v>72.0911111111111</v>
      </c>
      <c r="AJ16" s="315">
        <v>72.02722222222222</v>
      </c>
      <c r="AK16" s="315">
        <v>72.31488888888889</v>
      </c>
      <c r="AL16" s="315">
        <v>70.625</v>
      </c>
      <c r="AM16" s="315">
        <v>70.90611111111112</v>
      </c>
      <c r="AN16" s="315">
        <v>70.63888888888889</v>
      </c>
      <c r="AO16" s="317"/>
      <c r="AP16" s="317"/>
    </row>
    <row r="17" spans="1:42" s="320" customFormat="1" ht="14.25">
      <c r="A17" s="318" t="s">
        <v>388</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9"/>
      <c r="AP17" s="319"/>
    </row>
    <row r="18" spans="1:42" s="316" customFormat="1" ht="15">
      <c r="A18" s="315" t="s">
        <v>627</v>
      </c>
      <c r="B18" s="315">
        <v>0.6</v>
      </c>
      <c r="C18" s="315">
        <v>0.6</v>
      </c>
      <c r="D18" s="315">
        <v>0.7</v>
      </c>
      <c r="E18" s="315">
        <v>0.8</v>
      </c>
      <c r="F18" s="315">
        <v>0.7</v>
      </c>
      <c r="G18" s="315">
        <v>0.8</v>
      </c>
      <c r="H18" s="315">
        <v>1</v>
      </c>
      <c r="I18" s="315">
        <v>1.1</v>
      </c>
      <c r="J18" s="315">
        <v>1.1</v>
      </c>
      <c r="K18" s="315">
        <v>1.2</v>
      </c>
      <c r="L18" s="315">
        <v>1.3</v>
      </c>
      <c r="M18" s="315">
        <v>2</v>
      </c>
      <c r="N18" s="315">
        <v>2.8</v>
      </c>
      <c r="O18" s="315">
        <v>5.71711</v>
      </c>
      <c r="P18" s="315">
        <v>7.27769</v>
      </c>
      <c r="Q18" s="315">
        <v>6.39033</v>
      </c>
      <c r="R18" s="315">
        <v>5.2715</v>
      </c>
      <c r="S18" s="315">
        <v>7.77667</v>
      </c>
      <c r="T18" s="315">
        <v>8.97301</v>
      </c>
      <c r="U18" s="315">
        <v>9.13118</v>
      </c>
      <c r="V18" s="315">
        <v>10.32727</v>
      </c>
      <c r="W18" s="315">
        <v>10.324069999999999</v>
      </c>
      <c r="X18" s="315">
        <v>9.99142</v>
      </c>
      <c r="Y18" s="315">
        <v>9.48487</v>
      </c>
      <c r="Z18" s="315">
        <v>7.18656</v>
      </c>
      <c r="AA18" s="315">
        <v>7.82862</v>
      </c>
      <c r="AB18" s="315">
        <v>6.34485</v>
      </c>
      <c r="AC18" s="315">
        <v>6.75316</v>
      </c>
      <c r="AD18" s="315">
        <v>6.61655</v>
      </c>
      <c r="AE18" s="315">
        <v>6.2972399999999995</v>
      </c>
      <c r="AF18" s="315">
        <v>6.53455</v>
      </c>
      <c r="AG18" s="315">
        <v>6.30164</v>
      </c>
      <c r="AH18" s="315">
        <v>5.729</v>
      </c>
      <c r="AI18" s="315">
        <v>5.13931</v>
      </c>
      <c r="AJ18" s="315">
        <v>5.115</v>
      </c>
      <c r="AK18" s="315">
        <v>4.732</v>
      </c>
      <c r="AL18" s="315">
        <v>4.50906</v>
      </c>
      <c r="AM18" s="315">
        <v>3.7049899999999996</v>
      </c>
      <c r="AN18" s="315">
        <v>3.72086</v>
      </c>
      <c r="AO18" s="317"/>
      <c r="AP18" s="317"/>
    </row>
    <row r="19" spans="1:42" s="320" customFormat="1" ht="14.25">
      <c r="A19" s="318" t="s">
        <v>628</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9"/>
      <c r="AP19" s="319"/>
    </row>
    <row r="20" spans="1:42" s="316" customFormat="1" ht="15">
      <c r="A20" s="315" t="s">
        <v>629</v>
      </c>
      <c r="B20" s="315">
        <v>5.8</v>
      </c>
      <c r="C20" s="315">
        <v>6.3</v>
      </c>
      <c r="D20" s="315">
        <v>6.9</v>
      </c>
      <c r="E20" s="315">
        <v>7.7</v>
      </c>
      <c r="F20" s="315">
        <v>6.6</v>
      </c>
      <c r="G20" s="315">
        <v>7.4</v>
      </c>
      <c r="H20" s="315">
        <v>8.3</v>
      </c>
      <c r="I20" s="315">
        <v>7.1</v>
      </c>
      <c r="J20" s="315">
        <v>8</v>
      </c>
      <c r="K20" s="315">
        <v>7.9</v>
      </c>
      <c r="L20" s="315">
        <v>8.2</v>
      </c>
      <c r="M20" s="315">
        <v>8.6</v>
      </c>
      <c r="N20" s="315">
        <v>7.7</v>
      </c>
      <c r="O20" s="315">
        <v>9.245</v>
      </c>
      <c r="P20" s="315">
        <v>10.116</v>
      </c>
      <c r="Q20" s="315">
        <v>10.879</v>
      </c>
      <c r="R20" s="315">
        <v>9.689</v>
      </c>
      <c r="S20" s="315">
        <v>10.177</v>
      </c>
      <c r="T20" s="315">
        <v>9.588</v>
      </c>
      <c r="U20" s="315">
        <v>9.42</v>
      </c>
      <c r="V20" s="315">
        <v>9.147</v>
      </c>
      <c r="W20" s="315">
        <v>8.803</v>
      </c>
      <c r="X20" s="315">
        <v>9.656</v>
      </c>
      <c r="Y20" s="315">
        <v>10.027</v>
      </c>
      <c r="Z20" s="315">
        <v>9.035</v>
      </c>
      <c r="AA20" s="315">
        <v>10.1</v>
      </c>
      <c r="AB20" s="315">
        <v>10.189</v>
      </c>
      <c r="AC20" s="315">
        <v>10.661</v>
      </c>
      <c r="AD20" s="315">
        <v>10.856</v>
      </c>
      <c r="AE20" s="315">
        <v>10.57</v>
      </c>
      <c r="AF20" s="315">
        <v>11.057</v>
      </c>
      <c r="AG20" s="315">
        <v>11.882</v>
      </c>
      <c r="AH20" s="315">
        <v>11.81</v>
      </c>
      <c r="AI20" s="315">
        <v>10.574</v>
      </c>
      <c r="AJ20" s="321">
        <v>11.266</v>
      </c>
      <c r="AK20" s="315">
        <v>11.315</v>
      </c>
      <c r="AL20" s="315">
        <v>10.86</v>
      </c>
      <c r="AM20" s="315">
        <v>11.15</v>
      </c>
      <c r="AN20" s="315">
        <v>11.134</v>
      </c>
      <c r="AO20" s="317"/>
      <c r="AP20" s="317"/>
    </row>
    <row r="21" spans="1:42" s="324" customFormat="1" ht="14.25">
      <c r="A21" s="322" t="s">
        <v>630</v>
      </c>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M21" s="322"/>
      <c r="AN21" s="322"/>
      <c r="AO21" s="323"/>
      <c r="AP21" s="323"/>
    </row>
    <row r="22" spans="1:42" s="316" customFormat="1" ht="15">
      <c r="A22" s="316" t="s">
        <v>631</v>
      </c>
      <c r="B22" s="316">
        <v>63.5</v>
      </c>
      <c r="C22" s="315">
        <v>67</v>
      </c>
      <c r="D22" s="316">
        <v>71.8</v>
      </c>
      <c r="E22" s="316">
        <v>77.5</v>
      </c>
      <c r="F22" s="316">
        <v>76.8</v>
      </c>
      <c r="G22" s="316">
        <v>79.9</v>
      </c>
      <c r="H22" s="316">
        <v>86.5</v>
      </c>
      <c r="I22" s="315">
        <v>86.1</v>
      </c>
      <c r="J22" s="316">
        <v>89.8</v>
      </c>
      <c r="K22" s="316">
        <v>94.4</v>
      </c>
      <c r="L22" s="316">
        <v>94.6</v>
      </c>
      <c r="M22" s="316">
        <v>97.5</v>
      </c>
      <c r="N22" s="315">
        <v>100.1</v>
      </c>
      <c r="O22" s="315">
        <v>110.66111000000001</v>
      </c>
      <c r="P22" s="315">
        <v>119.96069000000001</v>
      </c>
      <c r="Q22" s="315">
        <v>130.80533</v>
      </c>
      <c r="R22" s="315">
        <v>129.0265</v>
      </c>
      <c r="S22" s="315">
        <v>137.35066999999998</v>
      </c>
      <c r="T22" s="315">
        <v>138.50700999999998</v>
      </c>
      <c r="U22" s="315">
        <v>138.38017999999997</v>
      </c>
      <c r="V22" s="315">
        <v>139.94927</v>
      </c>
      <c r="W22" s="315">
        <v>141.14307</v>
      </c>
      <c r="X22" s="315">
        <v>139.62742</v>
      </c>
      <c r="Y22" s="315">
        <v>140.63087</v>
      </c>
      <c r="Z22" s="315">
        <v>138.67855999999998</v>
      </c>
      <c r="AA22" s="315">
        <v>142.41762</v>
      </c>
      <c r="AB22" s="315">
        <v>142.69385</v>
      </c>
      <c r="AC22" s="315">
        <v>142.60416</v>
      </c>
      <c r="AD22" s="315">
        <v>144.03855</v>
      </c>
      <c r="AE22" s="315">
        <v>143.4800733333333</v>
      </c>
      <c r="AF22" s="315">
        <v>146.62721666666664</v>
      </c>
      <c r="AG22" s="315">
        <v>150.43052888888886</v>
      </c>
      <c r="AH22" s="315">
        <f>AH12+AH14+AH16+AH18+AH20</f>
        <v>148.58800000000002</v>
      </c>
      <c r="AI22" s="315">
        <v>145.13931</v>
      </c>
      <c r="AJ22" s="321">
        <v>146.768</v>
      </c>
      <c r="AK22" s="315">
        <v>147.1</v>
      </c>
      <c r="AL22" s="315">
        <v>145.43705999999997</v>
      </c>
      <c r="AM22" s="315">
        <v>145.82299000000003</v>
      </c>
      <c r="AN22" s="315">
        <v>143.93763777777775</v>
      </c>
      <c r="AO22" s="317"/>
      <c r="AP22" s="317"/>
    </row>
    <row r="23" spans="1:40" s="324" customFormat="1" ht="14.25">
      <c r="A23" s="324" t="s">
        <v>632</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3"/>
      <c r="AK23" s="322"/>
      <c r="AL23" s="322"/>
      <c r="AM23" s="322"/>
      <c r="AN23" s="322"/>
    </row>
    <row r="24" s="325" customFormat="1" ht="12"/>
    <row r="25" spans="1:3" s="328" customFormat="1" ht="14.25">
      <c r="A25" s="326" t="s">
        <v>566</v>
      </c>
      <c r="B25" s="327"/>
      <c r="C25" s="327"/>
    </row>
    <row r="26" spans="1:3" s="328" customFormat="1" ht="14.25">
      <c r="A26" s="326" t="s">
        <v>567</v>
      </c>
      <c r="B26" s="327"/>
      <c r="C26" s="327"/>
    </row>
    <row r="31" spans="2:38" ht="12">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row>
    <row r="32" ht="12">
      <c r="B32" s="681"/>
    </row>
    <row r="39" ht="12">
      <c r="T39" s="682"/>
    </row>
    <row r="41" ht="12">
      <c r="C41" s="681"/>
    </row>
    <row r="57" spans="15:36" ht="12">
      <c r="O57" s="683"/>
      <c r="P57" s="683"/>
      <c r="Q57" s="683"/>
      <c r="R57" s="683"/>
      <c r="S57" s="683"/>
      <c r="T57" s="683"/>
      <c r="U57" s="683"/>
      <c r="V57" s="683"/>
      <c r="W57" s="683"/>
      <c r="X57" s="683"/>
      <c r="Y57" s="683"/>
      <c r="Z57" s="683"/>
      <c r="AA57" s="683"/>
      <c r="AB57" s="683"/>
      <c r="AC57" s="683"/>
      <c r="AD57" s="683"/>
      <c r="AE57" s="683"/>
      <c r="AF57" s="683"/>
      <c r="AG57" s="683"/>
      <c r="AH57" s="683"/>
      <c r="AI57" s="683"/>
      <c r="AJ57" s="683"/>
    </row>
    <row r="58" spans="15:36" ht="12">
      <c r="O58" s="683"/>
      <c r="P58" s="683"/>
      <c r="Q58" s="683"/>
      <c r="R58" s="683"/>
      <c r="S58" s="683"/>
      <c r="T58" s="683"/>
      <c r="U58" s="683"/>
      <c r="V58" s="683"/>
      <c r="W58" s="683"/>
      <c r="X58" s="683"/>
      <c r="Y58" s="683"/>
      <c r="Z58" s="683"/>
      <c r="AA58" s="683"/>
      <c r="AB58" s="683"/>
      <c r="AC58" s="683"/>
      <c r="AD58" s="683"/>
      <c r="AE58" s="683"/>
      <c r="AF58" s="683"/>
      <c r="AG58" s="683"/>
      <c r="AH58" s="683"/>
      <c r="AI58" s="683"/>
      <c r="AJ58" s="683"/>
    </row>
    <row r="59" spans="15:36" ht="12">
      <c r="O59" s="683"/>
      <c r="P59" s="683"/>
      <c r="Q59" s="683"/>
      <c r="R59" s="683"/>
      <c r="S59" s="683"/>
      <c r="T59" s="683"/>
      <c r="U59" s="683"/>
      <c r="V59" s="683"/>
      <c r="W59" s="683"/>
      <c r="X59" s="683"/>
      <c r="Y59" s="683"/>
      <c r="Z59" s="683"/>
      <c r="AA59" s="683"/>
      <c r="AB59" s="683"/>
      <c r="AC59" s="683"/>
      <c r="AD59" s="683"/>
      <c r="AE59" s="683"/>
      <c r="AF59" s="683"/>
      <c r="AG59" s="683"/>
      <c r="AH59" s="683"/>
      <c r="AI59" s="683"/>
      <c r="AJ59" s="683"/>
    </row>
    <row r="60" spans="15:36" ht="12">
      <c r="O60" s="683"/>
      <c r="P60" s="683"/>
      <c r="Q60" s="683"/>
      <c r="R60" s="683"/>
      <c r="S60" s="683"/>
      <c r="T60" s="683"/>
      <c r="U60" s="683"/>
      <c r="V60" s="683"/>
      <c r="W60" s="683"/>
      <c r="X60" s="683"/>
      <c r="Y60" s="683"/>
      <c r="Z60" s="683"/>
      <c r="AA60" s="683"/>
      <c r="AB60" s="683"/>
      <c r="AC60" s="683"/>
      <c r="AD60" s="683"/>
      <c r="AE60" s="683"/>
      <c r="AF60" s="683"/>
      <c r="AG60" s="683"/>
      <c r="AH60" s="683"/>
      <c r="AI60" s="683"/>
      <c r="AJ60" s="683"/>
    </row>
  </sheetData>
  <sheetProtection/>
  <printOptions/>
  <pageMargins left="0.75" right="0.75" top="1" bottom="1" header="0.5" footer="0.5"/>
  <pageSetup horizontalDpi="600" verticalDpi="600" orientation="landscape" paperSize="9" scale="93" r:id="rId2"/>
  <colBreaks count="1" manualBreakCount="1">
    <brk id="21" min="7" max="25" man="1"/>
  </colBreaks>
  <drawing r:id="rId1"/>
</worksheet>
</file>

<file path=xl/worksheets/sheet19.xml><?xml version="1.0" encoding="utf-8"?>
<worksheet xmlns="http://schemas.openxmlformats.org/spreadsheetml/2006/main" xmlns:r="http://schemas.openxmlformats.org/officeDocument/2006/relationships">
  <sheetPr codeName="Blad4"/>
  <dimension ref="A8:AV45"/>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33.875" style="680" customWidth="1"/>
    <col min="2" max="36" width="7.75390625" style="680" customWidth="1"/>
    <col min="37" max="40" width="9.625" style="680" customWidth="1"/>
    <col min="41" max="16384" width="11.375" style="680" customWidth="1"/>
  </cols>
  <sheetData>
    <row r="1" ht="12"/>
    <row r="2" ht="12"/>
    <row r="3" ht="12"/>
    <row r="4" ht="12"/>
    <row r="5" ht="12"/>
    <row r="8" s="310" customFormat="1" ht="15.75">
      <c r="A8" s="309" t="s">
        <v>262</v>
      </c>
    </row>
    <row r="9" s="309" customFormat="1" ht="15.75">
      <c r="A9" s="311" t="s">
        <v>263</v>
      </c>
    </row>
    <row r="10" s="309" customFormat="1" ht="15.75"/>
    <row r="11" spans="2:40" s="330" customFormat="1" ht="15.75">
      <c r="B11" s="314">
        <v>1970</v>
      </c>
      <c r="C11" s="314">
        <v>1971</v>
      </c>
      <c r="D11" s="314">
        <v>1972</v>
      </c>
      <c r="E11" s="314">
        <v>1973</v>
      </c>
      <c r="F11" s="314">
        <v>1974</v>
      </c>
      <c r="G11" s="314">
        <v>1975</v>
      </c>
      <c r="H11" s="314">
        <v>1976</v>
      </c>
      <c r="I11" s="314">
        <v>1977</v>
      </c>
      <c r="J11" s="314">
        <v>1978</v>
      </c>
      <c r="K11" s="314">
        <v>1979</v>
      </c>
      <c r="L11" s="314">
        <v>1980</v>
      </c>
      <c r="M11" s="314">
        <v>1981</v>
      </c>
      <c r="N11" s="314">
        <v>1982</v>
      </c>
      <c r="O11" s="314">
        <v>1983</v>
      </c>
      <c r="P11" s="314">
        <v>1984</v>
      </c>
      <c r="Q11" s="314">
        <v>1985</v>
      </c>
      <c r="R11" s="314">
        <v>1986</v>
      </c>
      <c r="S11" s="314">
        <v>1987</v>
      </c>
      <c r="T11" s="314">
        <v>1988</v>
      </c>
      <c r="U11" s="314">
        <v>1989</v>
      </c>
      <c r="V11" s="314">
        <v>1990</v>
      </c>
      <c r="W11" s="314">
        <v>1991</v>
      </c>
      <c r="X11" s="314">
        <v>1992</v>
      </c>
      <c r="Y11" s="314">
        <v>1993</v>
      </c>
      <c r="Z11" s="314">
        <v>1994</v>
      </c>
      <c r="AA11" s="314">
        <v>1995</v>
      </c>
      <c r="AB11" s="314">
        <v>1996</v>
      </c>
      <c r="AC11" s="314">
        <v>1997</v>
      </c>
      <c r="AD11" s="314">
        <v>1998</v>
      </c>
      <c r="AE11" s="314">
        <v>1999</v>
      </c>
      <c r="AF11" s="314">
        <v>2000</v>
      </c>
      <c r="AG11" s="314">
        <v>2001</v>
      </c>
      <c r="AH11" s="314">
        <v>2002</v>
      </c>
      <c r="AI11" s="314">
        <v>2003</v>
      </c>
      <c r="AJ11" s="314">
        <v>2004</v>
      </c>
      <c r="AK11" s="314">
        <v>2005</v>
      </c>
      <c r="AL11" s="314">
        <v>2006</v>
      </c>
      <c r="AM11" s="314">
        <v>2007</v>
      </c>
      <c r="AN11" s="314">
        <v>2008</v>
      </c>
    </row>
    <row r="12" spans="1:40" s="331" customFormat="1" ht="18">
      <c r="A12" s="331" t="s">
        <v>719</v>
      </c>
      <c r="B12" s="331">
        <v>40.9</v>
      </c>
      <c r="C12" s="331">
        <v>51.4</v>
      </c>
      <c r="D12" s="331">
        <v>53.1</v>
      </c>
      <c r="E12" s="331">
        <v>59.2</v>
      </c>
      <c r="F12" s="331">
        <v>56.6</v>
      </c>
      <c r="G12" s="331">
        <v>57</v>
      </c>
      <c r="H12" s="331">
        <v>54.2</v>
      </c>
      <c r="I12" s="331">
        <v>52.8</v>
      </c>
      <c r="J12" s="331">
        <v>57.1</v>
      </c>
      <c r="K12" s="331">
        <v>60.3</v>
      </c>
      <c r="L12" s="331">
        <v>58</v>
      </c>
      <c r="M12" s="331">
        <v>58.8</v>
      </c>
      <c r="N12" s="331">
        <v>54.1</v>
      </c>
      <c r="O12" s="332">
        <v>62.575</v>
      </c>
      <c r="P12" s="332">
        <v>66.859</v>
      </c>
      <c r="Q12" s="332">
        <v>69.836</v>
      </c>
      <c r="R12" s="332">
        <v>59.891</v>
      </c>
      <c r="S12" s="332">
        <v>70.696</v>
      </c>
      <c r="T12" s="332">
        <v>68.763</v>
      </c>
      <c r="U12" s="332">
        <v>70.839</v>
      </c>
      <c r="V12" s="332">
        <v>71.449</v>
      </c>
      <c r="W12" s="332">
        <v>62.266</v>
      </c>
      <c r="X12" s="332">
        <v>73.298</v>
      </c>
      <c r="Y12" s="332">
        <v>73.618</v>
      </c>
      <c r="Z12" s="332">
        <v>58.299</v>
      </c>
      <c r="AA12" s="332">
        <v>67.326</v>
      </c>
      <c r="AB12" s="332">
        <v>51.228</v>
      </c>
      <c r="AC12" s="332">
        <v>68.227</v>
      </c>
      <c r="AD12" s="332">
        <v>73.829</v>
      </c>
      <c r="AE12" s="332">
        <v>70.862</v>
      </c>
      <c r="AF12" s="332">
        <v>77.848</v>
      </c>
      <c r="AG12" s="332">
        <v>78.418</v>
      </c>
      <c r="AH12" s="332">
        <v>65.811</v>
      </c>
      <c r="AI12" s="332">
        <v>53.018</v>
      </c>
      <c r="AJ12" s="333">
        <v>60.085</v>
      </c>
      <c r="AK12" s="332">
        <v>72.062</v>
      </c>
      <c r="AL12" s="332">
        <v>61.067</v>
      </c>
      <c r="AM12" s="332">
        <v>65.554</v>
      </c>
      <c r="AN12" s="684">
        <v>68.348</v>
      </c>
    </row>
    <row r="13" spans="1:40" s="320" customFormat="1" ht="16.5">
      <c r="A13" s="320" t="s">
        <v>720</v>
      </c>
      <c r="AG13" s="318"/>
      <c r="AH13" s="318"/>
      <c r="AI13" s="318"/>
      <c r="AJ13" s="318"/>
      <c r="AK13" s="318"/>
      <c r="AL13" s="318"/>
      <c r="AM13" s="319"/>
      <c r="AN13" s="685"/>
    </row>
    <row r="14" spans="1:40" s="316" customFormat="1" ht="15">
      <c r="A14" s="316" t="s">
        <v>711</v>
      </c>
      <c r="O14" s="315">
        <v>0</v>
      </c>
      <c r="P14" s="315">
        <v>0</v>
      </c>
      <c r="Q14" s="315">
        <v>0</v>
      </c>
      <c r="R14" s="315">
        <v>0</v>
      </c>
      <c r="S14" s="315">
        <v>0</v>
      </c>
      <c r="T14" s="315">
        <v>0</v>
      </c>
      <c r="U14" s="315">
        <v>0</v>
      </c>
      <c r="V14" s="315">
        <v>0</v>
      </c>
      <c r="W14" s="315">
        <v>0</v>
      </c>
      <c r="X14" s="315">
        <v>0</v>
      </c>
      <c r="Y14" s="315">
        <v>0</v>
      </c>
      <c r="Z14" s="315">
        <v>0</v>
      </c>
      <c r="AA14" s="315">
        <v>0</v>
      </c>
      <c r="AB14" s="315">
        <v>0</v>
      </c>
      <c r="AC14" s="315">
        <v>0.203</v>
      </c>
      <c r="AD14" s="315">
        <v>0.308</v>
      </c>
      <c r="AE14" s="315">
        <v>0.358</v>
      </c>
      <c r="AF14" s="315">
        <v>0.457</v>
      </c>
      <c r="AG14" s="315">
        <v>0.482</v>
      </c>
      <c r="AH14" s="315">
        <v>0.608</v>
      </c>
      <c r="AI14" s="315">
        <v>0.631</v>
      </c>
      <c r="AJ14" s="315">
        <v>0.85</v>
      </c>
      <c r="AK14" s="315">
        <v>0.936</v>
      </c>
      <c r="AL14" s="315">
        <v>0.987</v>
      </c>
      <c r="AM14" s="315">
        <v>1.43</v>
      </c>
      <c r="AN14" s="315">
        <v>1.974</v>
      </c>
    </row>
    <row r="15" spans="1:40" s="320" customFormat="1" ht="14.25">
      <c r="A15" s="320" t="s">
        <v>639</v>
      </c>
      <c r="AG15" s="318"/>
      <c r="AH15" s="318"/>
      <c r="AI15" s="318"/>
      <c r="AJ15" s="318"/>
      <c r="AK15" s="318"/>
      <c r="AL15" s="318"/>
      <c r="AM15" s="319"/>
      <c r="AN15" s="318"/>
    </row>
    <row r="16" spans="1:43" s="316" customFormat="1" ht="15">
      <c r="A16" s="316" t="s">
        <v>640</v>
      </c>
      <c r="B16" s="315">
        <v>0</v>
      </c>
      <c r="C16" s="315">
        <v>0.1</v>
      </c>
      <c r="D16" s="315">
        <v>1.4</v>
      </c>
      <c r="E16" s="315">
        <v>2</v>
      </c>
      <c r="F16" s="315">
        <v>1.9</v>
      </c>
      <c r="G16" s="315">
        <v>11.4</v>
      </c>
      <c r="H16" s="315">
        <v>15.2</v>
      </c>
      <c r="I16" s="315">
        <v>19</v>
      </c>
      <c r="J16" s="315">
        <v>22.7</v>
      </c>
      <c r="K16" s="315">
        <v>20.1</v>
      </c>
      <c r="L16" s="315">
        <v>25.3</v>
      </c>
      <c r="M16" s="315">
        <v>36</v>
      </c>
      <c r="N16" s="315">
        <v>37.3</v>
      </c>
      <c r="O16" s="315">
        <v>39.056</v>
      </c>
      <c r="P16" s="315">
        <v>48.51</v>
      </c>
      <c r="Q16" s="315">
        <v>55.812</v>
      </c>
      <c r="R16" s="315">
        <v>66.884</v>
      </c>
      <c r="S16" s="315">
        <v>64.341</v>
      </c>
      <c r="T16" s="315">
        <v>66.274</v>
      </c>
      <c r="U16" s="315">
        <v>62.687</v>
      </c>
      <c r="V16" s="315">
        <v>65.225</v>
      </c>
      <c r="W16" s="315">
        <v>73.484</v>
      </c>
      <c r="X16" s="315">
        <v>60.774</v>
      </c>
      <c r="Y16" s="315">
        <v>58.76</v>
      </c>
      <c r="Z16" s="315">
        <v>70.086</v>
      </c>
      <c r="AA16" s="315">
        <v>66.978</v>
      </c>
      <c r="AB16" s="315">
        <v>71.362</v>
      </c>
      <c r="AC16" s="315">
        <v>66.914</v>
      </c>
      <c r="AD16" s="315">
        <v>70.501</v>
      </c>
      <c r="AE16" s="315">
        <v>70.2</v>
      </c>
      <c r="AF16" s="315">
        <v>54.772</v>
      </c>
      <c r="AG16" s="315">
        <v>69.211</v>
      </c>
      <c r="AH16" s="315">
        <v>65.55</v>
      </c>
      <c r="AI16" s="315">
        <v>65.454</v>
      </c>
      <c r="AJ16" s="315">
        <v>75</v>
      </c>
      <c r="AK16" s="315">
        <v>69.5</v>
      </c>
      <c r="AL16" s="315">
        <v>64.982</v>
      </c>
      <c r="AM16" s="315">
        <v>63.819</v>
      </c>
      <c r="AN16" s="469">
        <v>61.268</v>
      </c>
      <c r="AQ16" s="151"/>
    </row>
    <row r="17" spans="1:40" s="320" customFormat="1" ht="14.25">
      <c r="A17" s="320" t="s">
        <v>641</v>
      </c>
      <c r="B17" s="318"/>
      <c r="C17" s="318"/>
      <c r="D17" s="318"/>
      <c r="E17" s="318"/>
      <c r="F17" s="318"/>
      <c r="G17" s="318"/>
      <c r="H17" s="318"/>
      <c r="I17" s="318"/>
      <c r="J17" s="318"/>
      <c r="K17" s="318"/>
      <c r="L17" s="318"/>
      <c r="M17" s="318"/>
      <c r="N17" s="318"/>
      <c r="AG17" s="318"/>
      <c r="AH17" s="318"/>
      <c r="AI17" s="318"/>
      <c r="AJ17" s="318"/>
      <c r="AK17" s="318"/>
      <c r="AL17" s="318"/>
      <c r="AM17" s="319"/>
      <c r="AN17" s="318"/>
    </row>
    <row r="18" spans="1:40" s="316" customFormat="1" ht="15">
      <c r="A18" s="316" t="s">
        <v>642</v>
      </c>
      <c r="B18" s="315">
        <v>3.1</v>
      </c>
      <c r="C18" s="315">
        <v>2.8</v>
      </c>
      <c r="D18" s="315">
        <v>3</v>
      </c>
      <c r="E18" s="315">
        <v>3.6</v>
      </c>
      <c r="F18" s="315">
        <v>3.8</v>
      </c>
      <c r="G18" s="315">
        <v>3.3</v>
      </c>
      <c r="H18" s="315">
        <v>3.3</v>
      </c>
      <c r="I18" s="315">
        <v>3.4</v>
      </c>
      <c r="J18" s="315">
        <v>4</v>
      </c>
      <c r="K18" s="315">
        <v>4.3</v>
      </c>
      <c r="L18" s="315">
        <v>4</v>
      </c>
      <c r="M18" s="315">
        <v>2.6</v>
      </c>
      <c r="N18" s="315">
        <v>2.4</v>
      </c>
      <c r="O18" s="315">
        <v>2.42</v>
      </c>
      <c r="P18" s="315">
        <v>2.482</v>
      </c>
      <c r="Q18" s="315">
        <v>2.41</v>
      </c>
      <c r="R18" s="315">
        <v>2.807</v>
      </c>
      <c r="S18" s="315">
        <v>2.761</v>
      </c>
      <c r="T18" s="315">
        <v>2.871</v>
      </c>
      <c r="U18" s="315">
        <v>2.813</v>
      </c>
      <c r="V18" s="315">
        <v>2.585</v>
      </c>
      <c r="W18" s="315">
        <v>2.905</v>
      </c>
      <c r="X18" s="315">
        <v>3.089</v>
      </c>
      <c r="Y18" s="315">
        <v>3.533</v>
      </c>
      <c r="Z18" s="315">
        <v>3.831</v>
      </c>
      <c r="AA18" s="315">
        <v>3.845</v>
      </c>
      <c r="AB18" s="315">
        <v>4.029</v>
      </c>
      <c r="AC18" s="315">
        <v>4.22</v>
      </c>
      <c r="AD18" s="315">
        <v>4.002</v>
      </c>
      <c r="AE18" s="315">
        <v>3.886</v>
      </c>
      <c r="AF18" s="315">
        <v>4.15</v>
      </c>
      <c r="AG18" s="315">
        <v>3.918</v>
      </c>
      <c r="AH18" s="315">
        <v>4.551</v>
      </c>
      <c r="AI18" s="315">
        <v>4.729</v>
      </c>
      <c r="AJ18" s="315">
        <v>4.62</v>
      </c>
      <c r="AK18" s="315">
        <v>4.572</v>
      </c>
      <c r="AL18" s="315">
        <v>5.034</v>
      </c>
      <c r="AM18" s="315">
        <v>5.96</v>
      </c>
      <c r="AN18" s="315">
        <v>6.242</v>
      </c>
    </row>
    <row r="19" spans="1:40" s="320" customFormat="1" ht="14.25">
      <c r="A19" s="320" t="s">
        <v>643</v>
      </c>
      <c r="B19" s="318"/>
      <c r="C19" s="318"/>
      <c r="D19" s="318"/>
      <c r="E19" s="318"/>
      <c r="F19" s="318"/>
      <c r="G19" s="318"/>
      <c r="H19" s="318"/>
      <c r="I19" s="318"/>
      <c r="J19" s="318"/>
      <c r="K19" s="318"/>
      <c r="L19" s="318"/>
      <c r="M19" s="318"/>
      <c r="N19" s="318"/>
      <c r="AG19" s="318"/>
      <c r="AH19" s="318"/>
      <c r="AI19" s="318"/>
      <c r="AJ19" s="318"/>
      <c r="AK19" s="318"/>
      <c r="AL19" s="318"/>
      <c r="AM19" s="319"/>
      <c r="AN19" s="318"/>
    </row>
    <row r="20" spans="1:40" s="316" customFormat="1" ht="15">
      <c r="A20" s="316" t="s">
        <v>644</v>
      </c>
      <c r="B20" s="315">
        <v>2.4</v>
      </c>
      <c r="C20" s="315">
        <v>2.4</v>
      </c>
      <c r="D20" s="315">
        <v>2.5</v>
      </c>
      <c r="E20" s="315">
        <v>2.7</v>
      </c>
      <c r="F20" s="315">
        <v>3.1</v>
      </c>
      <c r="G20" s="315">
        <v>3.3</v>
      </c>
      <c r="H20" s="315">
        <v>3.9</v>
      </c>
      <c r="I20" s="315">
        <v>4.6</v>
      </c>
      <c r="J20" s="315">
        <v>5.2</v>
      </c>
      <c r="K20" s="315">
        <v>5</v>
      </c>
      <c r="L20" s="315">
        <v>5.6</v>
      </c>
      <c r="M20" s="315">
        <v>2.2</v>
      </c>
      <c r="N20" s="315">
        <v>2.6</v>
      </c>
      <c r="O20" s="315">
        <v>1.4741099999999998</v>
      </c>
      <c r="P20" s="315">
        <v>1.68069</v>
      </c>
      <c r="Q20" s="315">
        <v>3.68433</v>
      </c>
      <c r="R20" s="315">
        <v>3.6445</v>
      </c>
      <c r="S20" s="315">
        <v>3.37567</v>
      </c>
      <c r="T20" s="315">
        <v>2.9420100000000002</v>
      </c>
      <c r="U20" s="315">
        <v>2.41918</v>
      </c>
      <c r="V20" s="315">
        <v>2.41627</v>
      </c>
      <c r="W20" s="315">
        <v>3.71607</v>
      </c>
      <c r="X20" s="315">
        <v>4.25442</v>
      </c>
      <c r="Y20" s="315">
        <v>5.01587</v>
      </c>
      <c r="Z20" s="315">
        <v>5.866560000000001</v>
      </c>
      <c r="AA20" s="315">
        <v>5.76762</v>
      </c>
      <c r="AB20" s="315">
        <v>7.085850000000001</v>
      </c>
      <c r="AC20" s="315">
        <v>5.55616</v>
      </c>
      <c r="AD20" s="315">
        <v>6.02855</v>
      </c>
      <c r="AE20" s="315">
        <v>5.61824</v>
      </c>
      <c r="AF20" s="315">
        <v>4.67055</v>
      </c>
      <c r="AG20" s="315">
        <v>5.63764</v>
      </c>
      <c r="AH20" s="315">
        <v>6.27202</v>
      </c>
      <c r="AI20" s="315">
        <v>7.87931</v>
      </c>
      <c r="AJ20" s="315">
        <v>8.2741</v>
      </c>
      <c r="AK20" s="315">
        <v>7.27112</v>
      </c>
      <c r="AL20" s="315">
        <v>7.27306</v>
      </c>
      <c r="AM20" s="315">
        <v>7.339989999999999</v>
      </c>
      <c r="AN20" s="315">
        <v>7.699859999999999</v>
      </c>
    </row>
    <row r="21" spans="1:40" s="320" customFormat="1" ht="14.25">
      <c r="A21" s="320" t="s">
        <v>645</v>
      </c>
      <c r="B21" s="318"/>
      <c r="C21" s="318"/>
      <c r="D21" s="318"/>
      <c r="E21" s="318"/>
      <c r="F21" s="318"/>
      <c r="G21" s="318"/>
      <c r="H21" s="318"/>
      <c r="I21" s="318"/>
      <c r="J21" s="318"/>
      <c r="K21" s="318"/>
      <c r="L21" s="318"/>
      <c r="M21" s="318"/>
      <c r="N21" s="318"/>
      <c r="AG21" s="318"/>
      <c r="AH21" s="318"/>
      <c r="AI21" s="318"/>
      <c r="AJ21" s="318"/>
      <c r="AK21" s="318"/>
      <c r="AL21" s="318"/>
      <c r="AM21" s="319"/>
      <c r="AN21" s="318"/>
    </row>
    <row r="22" spans="1:40" s="316" customFormat="1" ht="15">
      <c r="A22" s="316" t="s">
        <v>646</v>
      </c>
      <c r="B22" s="315">
        <v>12</v>
      </c>
      <c r="C22" s="315">
        <v>8.4</v>
      </c>
      <c r="D22" s="315">
        <v>10</v>
      </c>
      <c r="E22" s="315">
        <v>8.9</v>
      </c>
      <c r="F22" s="315">
        <v>8.1</v>
      </c>
      <c r="G22" s="315">
        <v>3.5</v>
      </c>
      <c r="H22" s="315">
        <v>7.3</v>
      </c>
      <c r="I22" s="315">
        <v>7.5</v>
      </c>
      <c r="J22" s="315">
        <v>1.1</v>
      </c>
      <c r="K22" s="315">
        <v>2.6</v>
      </c>
      <c r="L22" s="315">
        <v>0.9</v>
      </c>
      <c r="M22" s="315">
        <v>0.3</v>
      </c>
      <c r="N22" s="315">
        <v>0.2</v>
      </c>
      <c r="O22" s="315">
        <v>0.096</v>
      </c>
      <c r="P22" s="315">
        <v>0.02</v>
      </c>
      <c r="Q22" s="315">
        <v>0.545</v>
      </c>
      <c r="R22" s="315">
        <v>0.416</v>
      </c>
      <c r="S22" s="315">
        <v>0.282</v>
      </c>
      <c r="T22" s="315">
        <v>0.224</v>
      </c>
      <c r="U22" s="315">
        <v>0.029</v>
      </c>
      <c r="V22" s="315">
        <v>0.022</v>
      </c>
      <c r="W22" s="315">
        <v>0.017</v>
      </c>
      <c r="X22" s="315">
        <v>0.295</v>
      </c>
      <c r="Y22" s="315">
        <v>0.176</v>
      </c>
      <c r="Z22" s="315">
        <v>0.243</v>
      </c>
      <c r="AA22" s="315">
        <v>0.138</v>
      </c>
      <c r="AB22" s="315">
        <v>2.842</v>
      </c>
      <c r="AC22" s="315">
        <v>0.187</v>
      </c>
      <c r="AD22" s="315">
        <v>0.049</v>
      </c>
      <c r="AE22" s="315">
        <v>0.03</v>
      </c>
      <c r="AF22" s="315">
        <v>0.029</v>
      </c>
      <c r="AG22" s="315">
        <v>0.031</v>
      </c>
      <c r="AH22" s="315">
        <v>0.412</v>
      </c>
      <c r="AI22" s="315">
        <v>0.499</v>
      </c>
      <c r="AJ22" s="315">
        <v>0.036</v>
      </c>
      <c r="AK22" s="315">
        <v>0.129</v>
      </c>
      <c r="AL22" s="315">
        <v>0.044</v>
      </c>
      <c r="AM22" s="315">
        <v>0.404</v>
      </c>
      <c r="AN22" s="315">
        <v>0.365</v>
      </c>
    </row>
    <row r="23" spans="1:40" s="320" customFormat="1" ht="14.25">
      <c r="A23" s="320" t="s">
        <v>647</v>
      </c>
      <c r="B23" s="318"/>
      <c r="C23" s="318"/>
      <c r="D23" s="318"/>
      <c r="E23" s="318"/>
      <c r="F23" s="318"/>
      <c r="G23" s="318"/>
      <c r="H23" s="318"/>
      <c r="I23" s="318"/>
      <c r="J23" s="318"/>
      <c r="K23" s="318"/>
      <c r="L23" s="318"/>
      <c r="M23" s="318"/>
      <c r="N23" s="318"/>
      <c r="AG23" s="318"/>
      <c r="AH23" s="318"/>
      <c r="AI23" s="318"/>
      <c r="AJ23" s="318"/>
      <c r="AK23" s="318"/>
      <c r="AL23" s="318"/>
      <c r="AM23" s="319"/>
      <c r="AN23" s="318"/>
    </row>
    <row r="24" spans="1:40" s="316" customFormat="1" ht="15">
      <c r="A24" s="316" t="s">
        <v>648</v>
      </c>
      <c r="B24" s="315">
        <v>0.7</v>
      </c>
      <c r="C24" s="315">
        <v>0</v>
      </c>
      <c r="D24" s="315">
        <v>0.1</v>
      </c>
      <c r="E24" s="315">
        <v>0.1</v>
      </c>
      <c r="F24" s="315">
        <v>0</v>
      </c>
      <c r="G24" s="315">
        <v>0.1</v>
      </c>
      <c r="H24" s="315">
        <v>0.1</v>
      </c>
      <c r="I24" s="315">
        <v>0.1</v>
      </c>
      <c r="J24" s="315">
        <v>0.1</v>
      </c>
      <c r="K24" s="315">
        <v>0.2</v>
      </c>
      <c r="L24" s="315">
        <v>0.2</v>
      </c>
      <c r="M24" s="315">
        <v>0.1</v>
      </c>
      <c r="N24" s="315">
        <v>0.1</v>
      </c>
      <c r="O24" s="315">
        <v>0.104</v>
      </c>
      <c r="P24" s="315">
        <v>0.023</v>
      </c>
      <c r="Q24" s="315">
        <v>0.027</v>
      </c>
      <c r="R24" s="315">
        <v>0.043</v>
      </c>
      <c r="S24" s="315">
        <v>0.065</v>
      </c>
      <c r="T24" s="315">
        <v>0.05</v>
      </c>
      <c r="U24" s="315">
        <v>0.069</v>
      </c>
      <c r="V24" s="315">
        <v>0.031</v>
      </c>
      <c r="W24" s="315">
        <v>0.051</v>
      </c>
      <c r="X24" s="315">
        <v>0.084</v>
      </c>
      <c r="Y24" s="315">
        <v>0.131</v>
      </c>
      <c r="Z24" s="315">
        <v>0.135</v>
      </c>
      <c r="AA24" s="315">
        <v>0.089</v>
      </c>
      <c r="AB24" s="315">
        <v>0.008</v>
      </c>
      <c r="AC24" s="315">
        <v>0.005</v>
      </c>
      <c r="AD24" s="315">
        <v>0.003</v>
      </c>
      <c r="AE24" s="315">
        <v>0.008</v>
      </c>
      <c r="AF24" s="315">
        <v>0.024</v>
      </c>
      <c r="AG24" s="315">
        <v>0.024</v>
      </c>
      <c r="AH24" s="315">
        <v>0.03</v>
      </c>
      <c r="AI24" s="315">
        <v>0.101</v>
      </c>
      <c r="AJ24" s="315">
        <v>0.006</v>
      </c>
      <c r="AK24" s="315">
        <v>0.022</v>
      </c>
      <c r="AL24" s="315">
        <v>0.013</v>
      </c>
      <c r="AM24" s="315">
        <v>0.026</v>
      </c>
      <c r="AN24" s="315">
        <v>0</v>
      </c>
    </row>
    <row r="25" spans="1:41" s="320" customFormat="1" ht="14.25">
      <c r="A25" s="320" t="s">
        <v>649</v>
      </c>
      <c r="AG25" s="318"/>
      <c r="AH25" s="318"/>
      <c r="AI25" s="318"/>
      <c r="AJ25" s="318"/>
      <c r="AK25" s="318"/>
      <c r="AL25" s="318"/>
      <c r="AM25" s="318"/>
      <c r="AN25" s="319"/>
      <c r="AO25" s="319"/>
    </row>
    <row r="26" spans="1:40" s="331" customFormat="1" ht="15">
      <c r="A26" s="331" t="s">
        <v>650</v>
      </c>
      <c r="B26" s="331">
        <v>59.1</v>
      </c>
      <c r="C26" s="331">
        <v>65.1</v>
      </c>
      <c r="D26" s="331">
        <v>70.1</v>
      </c>
      <c r="E26" s="331">
        <v>76.5</v>
      </c>
      <c r="F26" s="331">
        <v>73.5</v>
      </c>
      <c r="G26" s="331">
        <v>78.6</v>
      </c>
      <c r="H26" s="331">
        <v>84</v>
      </c>
      <c r="I26" s="331">
        <v>87.4</v>
      </c>
      <c r="J26" s="331">
        <v>90.2</v>
      </c>
      <c r="K26" s="331">
        <v>92.5</v>
      </c>
      <c r="L26" s="331">
        <v>94</v>
      </c>
      <c r="M26" s="331">
        <v>100</v>
      </c>
      <c r="N26" s="331">
        <v>96.7</v>
      </c>
      <c r="O26" s="332">
        <v>105.72511</v>
      </c>
      <c r="P26" s="332">
        <v>119.57468999999999</v>
      </c>
      <c r="Q26" s="332">
        <v>132.31432999999996</v>
      </c>
      <c r="R26" s="332">
        <v>133.6855</v>
      </c>
      <c r="S26" s="332">
        <v>141.52067</v>
      </c>
      <c r="T26" s="332">
        <v>141.12401000000003</v>
      </c>
      <c r="U26" s="332">
        <v>138.85618</v>
      </c>
      <c r="V26" s="332">
        <v>141.72826999999998</v>
      </c>
      <c r="W26" s="332">
        <v>142.43907</v>
      </c>
      <c r="X26" s="332">
        <v>141.79442</v>
      </c>
      <c r="Y26" s="332">
        <v>141.23386999999997</v>
      </c>
      <c r="Z26" s="332">
        <v>138.46055999999996</v>
      </c>
      <c r="AA26" s="332">
        <v>144.14361999999997</v>
      </c>
      <c r="AB26" s="332">
        <v>136.55485000000002</v>
      </c>
      <c r="AC26" s="332">
        <v>145.31216</v>
      </c>
      <c r="AD26" s="332">
        <v>154.72055</v>
      </c>
      <c r="AE26" s="332">
        <v>150.96224</v>
      </c>
      <c r="AF26" s="332">
        <v>141.95055</v>
      </c>
      <c r="AG26" s="332">
        <v>157.72164</v>
      </c>
      <c r="AH26" s="332">
        <f>AH12+AH14+AH16+AH18+AH20+AH22+AH24</f>
        <v>143.23402</v>
      </c>
      <c r="AI26" s="332">
        <v>132.31131</v>
      </c>
      <c r="AJ26" s="332">
        <v>148.8711</v>
      </c>
      <c r="AK26" s="332">
        <v>154.49211999999997</v>
      </c>
      <c r="AL26" s="331">
        <v>139.40006</v>
      </c>
      <c r="AM26" s="332">
        <v>144.53299</v>
      </c>
      <c r="AN26" s="332">
        <v>145.89686</v>
      </c>
    </row>
    <row r="27" spans="1:41" s="324" customFormat="1" ht="14.25">
      <c r="A27" s="324" t="s">
        <v>651</v>
      </c>
      <c r="H27" s="322"/>
      <c r="M27" s="322"/>
      <c r="AL27" s="322"/>
      <c r="AM27" s="322"/>
      <c r="AN27" s="323"/>
      <c r="AO27" s="323"/>
    </row>
    <row r="28" spans="1:40" s="316" customFormat="1" ht="15">
      <c r="A28" s="316" t="s">
        <v>652</v>
      </c>
      <c r="B28" s="316">
        <v>4.3</v>
      </c>
      <c r="C28" s="316">
        <v>1.9</v>
      </c>
      <c r="D28" s="316">
        <v>1.6</v>
      </c>
      <c r="E28" s="316">
        <v>1.1</v>
      </c>
      <c r="F28" s="316">
        <v>3.3</v>
      </c>
      <c r="G28" s="316">
        <v>1.3</v>
      </c>
      <c r="H28" s="316">
        <v>2.5</v>
      </c>
      <c r="I28" s="316">
        <v>-1.4</v>
      </c>
      <c r="J28" s="316">
        <v>-0.5</v>
      </c>
      <c r="K28" s="316">
        <v>1.9</v>
      </c>
      <c r="L28" s="316">
        <v>0.5</v>
      </c>
      <c r="M28" s="316">
        <v>-2.6</v>
      </c>
      <c r="N28" s="316">
        <v>3.5</v>
      </c>
      <c r="O28" s="315">
        <v>4.936</v>
      </c>
      <c r="P28" s="315">
        <v>0.386</v>
      </c>
      <c r="Q28" s="315">
        <v>-1.509</v>
      </c>
      <c r="R28" s="315">
        <v>-4.659</v>
      </c>
      <c r="S28" s="315">
        <v>-4.17</v>
      </c>
      <c r="T28" s="315">
        <v>-2.607</v>
      </c>
      <c r="U28" s="315">
        <v>-0.473</v>
      </c>
      <c r="V28" s="315">
        <v>-1.768</v>
      </c>
      <c r="W28" s="315">
        <v>-1.294</v>
      </c>
      <c r="X28" s="315">
        <v>-2.156</v>
      </c>
      <c r="Y28" s="315">
        <v>-0.586</v>
      </c>
      <c r="Z28" s="315">
        <v>0.261</v>
      </c>
      <c r="AA28" s="315">
        <v>-1.714</v>
      </c>
      <c r="AB28" s="315">
        <v>6.139</v>
      </c>
      <c r="AC28" s="315">
        <v>-2.708</v>
      </c>
      <c r="AD28" s="315">
        <v>-10.697</v>
      </c>
      <c r="AE28" s="315">
        <v>-7.482</v>
      </c>
      <c r="AF28" s="315">
        <v>4.677</v>
      </c>
      <c r="AG28" s="315">
        <v>-7.29</v>
      </c>
      <c r="AH28" s="315">
        <v>5.356</v>
      </c>
      <c r="AI28" s="315">
        <v>12.829</v>
      </c>
      <c r="AJ28" s="333">
        <v>-2.103999999999999</v>
      </c>
      <c r="AK28" s="315">
        <v>-7.392</v>
      </c>
      <c r="AL28" s="315">
        <v>6.05</v>
      </c>
      <c r="AM28" s="315">
        <v>1.316</v>
      </c>
      <c r="AN28" s="315">
        <v>-1.959</v>
      </c>
    </row>
    <row r="29" spans="1:33" s="324" customFormat="1" ht="14.25">
      <c r="A29" s="324" t="s">
        <v>652</v>
      </c>
      <c r="AG29" s="322"/>
    </row>
    <row r="30" spans="1:48" s="310" customFormat="1" ht="15">
      <c r="A30" s="334"/>
      <c r="B30" s="334"/>
      <c r="C30" s="334"/>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c r="AQ30" s="680"/>
      <c r="AR30" s="680"/>
      <c r="AS30" s="680"/>
      <c r="AT30" s="680"/>
      <c r="AU30" s="680"/>
      <c r="AV30" s="680"/>
    </row>
    <row r="31" spans="1:48" s="328" customFormat="1" ht="14.25">
      <c r="A31" s="326"/>
      <c r="B31" s="327"/>
      <c r="C31" s="327"/>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c r="AQ31" s="680"/>
      <c r="AR31" s="680"/>
      <c r="AS31" s="680"/>
      <c r="AT31" s="680"/>
      <c r="AU31" s="680"/>
      <c r="AV31" s="680"/>
    </row>
    <row r="32" spans="1:48" s="328" customFormat="1" ht="14.25">
      <c r="A32" s="326" t="s">
        <v>712</v>
      </c>
      <c r="B32" s="327"/>
      <c r="C32" s="327"/>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row>
    <row r="33" spans="1:48" s="328" customFormat="1" ht="14.25">
      <c r="A33" s="326" t="s">
        <v>566</v>
      </c>
      <c r="B33" s="327"/>
      <c r="C33" s="327"/>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row>
    <row r="34" spans="1:48" s="328" customFormat="1" ht="14.25">
      <c r="A34" s="326"/>
      <c r="B34" s="327"/>
      <c r="C34" s="327"/>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row>
    <row r="35" spans="1:48" s="328" customFormat="1" ht="14.25">
      <c r="A35" s="326" t="s">
        <v>713</v>
      </c>
      <c r="B35" s="327"/>
      <c r="C35" s="327"/>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row>
    <row r="36" spans="1:40" ht="12.75">
      <c r="A36" s="326" t="s">
        <v>567</v>
      </c>
      <c r="AN36" s="681"/>
    </row>
    <row r="38" spans="2:5" ht="14.25">
      <c r="B38" s="327"/>
      <c r="C38" s="327"/>
      <c r="D38" s="328"/>
      <c r="E38" s="328"/>
    </row>
    <row r="43" spans="35:40" ht="12">
      <c r="AI43" s="681"/>
      <c r="AN43" s="681"/>
    </row>
    <row r="45" ht="12">
      <c r="AN45" s="686"/>
    </row>
  </sheetData>
  <sheetProtection/>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8:K47"/>
  <sheetViews>
    <sheetView zoomScale="75" zoomScaleNormal="75" workbookViewId="0" topLeftCell="A1">
      <selection activeCell="A1" sqref="A1"/>
    </sheetView>
  </sheetViews>
  <sheetFormatPr defaultColWidth="9.00390625" defaultRowHeight="12"/>
  <cols>
    <col min="1" max="1" width="33.75390625" style="1" customWidth="1"/>
    <col min="2" max="2" width="23.00390625" style="1" customWidth="1"/>
    <col min="3" max="4" width="17.875" style="1" customWidth="1"/>
    <col min="5" max="5" width="22.375" style="2" customWidth="1"/>
    <col min="6" max="6" width="13.125" style="1" customWidth="1"/>
    <col min="7" max="16384" width="11.375" style="1" customWidth="1"/>
  </cols>
  <sheetData>
    <row r="1" ht="15"/>
    <row r="2" ht="15"/>
    <row r="3" ht="15"/>
    <row r="4" ht="15"/>
    <row r="8" spans="1:5" ht="15.75">
      <c r="A8" s="3" t="s">
        <v>470</v>
      </c>
      <c r="B8" s="4"/>
      <c r="C8" s="4"/>
      <c r="D8" s="4"/>
      <c r="E8" s="5"/>
    </row>
    <row r="9" spans="1:5" s="7" customFormat="1" ht="15.75">
      <c r="A9" s="8" t="s">
        <v>473</v>
      </c>
      <c r="B9" s="3"/>
      <c r="C9" s="3"/>
      <c r="D9" s="3"/>
      <c r="E9" s="6"/>
    </row>
    <row r="10" spans="2:5" s="7" customFormat="1" ht="15.75">
      <c r="B10" s="3"/>
      <c r="C10" s="3"/>
      <c r="D10" s="3"/>
      <c r="E10" s="6"/>
    </row>
    <row r="11" spans="1:11" s="12" customFormat="1" ht="50.25">
      <c r="A11" s="9"/>
      <c r="B11" s="10" t="s">
        <v>350</v>
      </c>
      <c r="C11" s="10" t="s">
        <v>351</v>
      </c>
      <c r="D11" s="10" t="s">
        <v>352</v>
      </c>
      <c r="E11" s="11" t="s">
        <v>471</v>
      </c>
      <c r="G11" s="654"/>
      <c r="H11" s="597"/>
      <c r="I11" s="598"/>
      <c r="J11" s="598"/>
      <c r="K11" s="599"/>
    </row>
    <row r="12" spans="1:7" s="16" customFormat="1" ht="51.75" customHeight="1">
      <c r="A12" s="13"/>
      <c r="B12" s="14" t="s">
        <v>353</v>
      </c>
      <c r="C12" s="14" t="s">
        <v>354</v>
      </c>
      <c r="D12" s="14" t="s">
        <v>355</v>
      </c>
      <c r="E12" s="15" t="s">
        <v>472</v>
      </c>
      <c r="G12" s="600"/>
    </row>
    <row r="13" spans="1:7" ht="18.75" customHeight="1">
      <c r="A13" s="1" t="s">
        <v>356</v>
      </c>
      <c r="B13" s="655">
        <v>394.4</v>
      </c>
      <c r="C13" s="655">
        <v>0.82</v>
      </c>
      <c r="D13" s="655">
        <v>19</v>
      </c>
      <c r="E13" s="656">
        <v>51.8</v>
      </c>
      <c r="G13" s="600"/>
    </row>
    <row r="14" spans="1:7" ht="15">
      <c r="A14" s="1" t="s">
        <v>357</v>
      </c>
      <c r="B14" s="655">
        <v>117.2</v>
      </c>
      <c r="C14" s="655">
        <v>0.5</v>
      </c>
      <c r="D14" s="655">
        <v>11.1</v>
      </c>
      <c r="E14" s="656">
        <v>6.3</v>
      </c>
      <c r="G14" s="600"/>
    </row>
    <row r="15" spans="1:7" ht="15">
      <c r="A15" s="1" t="s">
        <v>358</v>
      </c>
      <c r="B15" s="655">
        <v>55.2</v>
      </c>
      <c r="C15" s="655">
        <v>0.3</v>
      </c>
      <c r="D15" s="655">
        <v>10.2</v>
      </c>
      <c r="E15" s="656">
        <v>9.5</v>
      </c>
      <c r="G15" s="600"/>
    </row>
    <row r="16" spans="1:7" ht="15">
      <c r="A16" s="1" t="s">
        <v>359</v>
      </c>
      <c r="B16" s="655">
        <v>66.8</v>
      </c>
      <c r="C16" s="655">
        <v>0.53</v>
      </c>
      <c r="D16" s="655">
        <v>12.7</v>
      </c>
      <c r="E16" s="656">
        <v>22.9</v>
      </c>
      <c r="G16" s="600"/>
    </row>
    <row r="17" spans="1:7" ht="15">
      <c r="A17" s="1" t="s">
        <v>360</v>
      </c>
      <c r="B17" s="655">
        <v>377.5</v>
      </c>
      <c r="C17" s="655">
        <v>0.3</v>
      </c>
      <c r="D17" s="655">
        <v>6</v>
      </c>
      <c r="E17" s="656">
        <v>7.2</v>
      </c>
      <c r="G17" s="600"/>
    </row>
    <row r="18" spans="1:7" ht="15">
      <c r="A18" s="1" t="s">
        <v>361</v>
      </c>
      <c r="B18" s="655">
        <v>94</v>
      </c>
      <c r="C18" s="655">
        <v>0.6</v>
      </c>
      <c r="D18" s="655">
        <v>8.4</v>
      </c>
      <c r="E18" s="656">
        <v>34</v>
      </c>
      <c r="G18" s="600"/>
    </row>
    <row r="19" spans="1:7" ht="15">
      <c r="A19" s="1" t="s">
        <v>362</v>
      </c>
      <c r="B19" s="655">
        <v>44.9</v>
      </c>
      <c r="C19" s="655">
        <v>0.3</v>
      </c>
      <c r="D19" s="655">
        <v>10.6</v>
      </c>
      <c r="E19" s="656">
        <v>46.7</v>
      </c>
      <c r="G19" s="600"/>
    </row>
    <row r="20" spans="1:7" ht="15">
      <c r="A20" s="1" t="s">
        <v>363</v>
      </c>
      <c r="B20" s="655">
        <v>2.2</v>
      </c>
      <c r="C20" s="655">
        <v>0.2</v>
      </c>
      <c r="D20" s="655">
        <v>7.2</v>
      </c>
      <c r="E20" s="656">
        <v>16.1</v>
      </c>
      <c r="G20" s="600"/>
    </row>
    <row r="21" spans="1:7" ht="15">
      <c r="A21" s="1" t="s">
        <v>364</v>
      </c>
      <c r="B21" s="655">
        <v>448</v>
      </c>
      <c r="C21" s="655">
        <v>0.4</v>
      </c>
      <c r="D21" s="655">
        <v>7.6</v>
      </c>
      <c r="E21" s="656">
        <v>12.6</v>
      </c>
      <c r="G21" s="600"/>
    </row>
    <row r="22" spans="1:7" ht="15">
      <c r="A22" s="1" t="s">
        <v>365</v>
      </c>
      <c r="B22" s="655">
        <v>1212.7</v>
      </c>
      <c r="C22" s="655">
        <v>0.2</v>
      </c>
      <c r="D22" s="655">
        <v>9.5</v>
      </c>
      <c r="E22" s="656">
        <v>13.2</v>
      </c>
      <c r="G22" s="600"/>
    </row>
    <row r="23" spans="1:7" ht="15">
      <c r="A23" s="1" t="s">
        <v>366</v>
      </c>
      <c r="B23" s="655">
        <v>538.8</v>
      </c>
      <c r="C23" s="655">
        <v>0.6</v>
      </c>
      <c r="D23" s="655">
        <v>16.5</v>
      </c>
      <c r="E23" s="656">
        <v>24.7</v>
      </c>
      <c r="G23" s="600"/>
    </row>
    <row r="24" spans="1:7" ht="15">
      <c r="A24" s="1" t="s">
        <v>367</v>
      </c>
      <c r="B24" s="655">
        <v>476.1</v>
      </c>
      <c r="C24" s="655">
        <v>0.7</v>
      </c>
      <c r="D24" s="655">
        <v>9.9</v>
      </c>
      <c r="E24" s="656">
        <v>107.6</v>
      </c>
      <c r="G24" s="600"/>
    </row>
    <row r="25" spans="1:7" ht="15">
      <c r="A25" s="1" t="s">
        <v>368</v>
      </c>
      <c r="B25" s="655">
        <v>11.2</v>
      </c>
      <c r="C25" s="655">
        <v>0.4</v>
      </c>
      <c r="D25" s="655">
        <v>23.6</v>
      </c>
      <c r="E25" s="656">
        <v>6.8</v>
      </c>
      <c r="G25" s="600"/>
    </row>
    <row r="26" spans="1:7" ht="15">
      <c r="A26" s="1" t="s">
        <v>369</v>
      </c>
      <c r="B26" s="655">
        <v>416.3</v>
      </c>
      <c r="C26" s="655">
        <v>0.6</v>
      </c>
      <c r="D26" s="655">
        <v>4</v>
      </c>
      <c r="E26" s="656">
        <v>42.1</v>
      </c>
      <c r="G26" s="600"/>
    </row>
    <row r="27" spans="1:7" ht="15">
      <c r="A27" s="1" t="s">
        <v>370</v>
      </c>
      <c r="B27" s="655">
        <v>178.3</v>
      </c>
      <c r="C27" s="655">
        <v>0.4</v>
      </c>
      <c r="D27" s="655">
        <v>10.9</v>
      </c>
      <c r="E27" s="656">
        <v>13.9</v>
      </c>
      <c r="G27" s="600"/>
    </row>
    <row r="28" spans="1:7" ht="15">
      <c r="A28" s="1" t="s">
        <v>339</v>
      </c>
      <c r="B28" s="655">
        <v>36.8</v>
      </c>
      <c r="C28" s="655">
        <v>0.2</v>
      </c>
      <c r="D28" s="655">
        <v>7.9</v>
      </c>
      <c r="E28" s="656">
        <v>29.5</v>
      </c>
      <c r="G28" s="600"/>
    </row>
    <row r="29" spans="1:7" ht="15">
      <c r="A29" s="1" t="s">
        <v>340</v>
      </c>
      <c r="B29" s="655">
        <v>36.8</v>
      </c>
      <c r="C29" s="655">
        <v>0.6</v>
      </c>
      <c r="D29" s="655">
        <v>8.9</v>
      </c>
      <c r="E29" s="656">
        <v>72.2</v>
      </c>
      <c r="G29" s="600"/>
    </row>
    <row r="30" spans="1:7" ht="15">
      <c r="A30" s="1" t="s">
        <v>341</v>
      </c>
      <c r="B30" s="655">
        <v>306</v>
      </c>
      <c r="C30" s="655">
        <v>1.5</v>
      </c>
      <c r="D30" s="655">
        <v>8</v>
      </c>
      <c r="E30" s="656">
        <v>-11</v>
      </c>
      <c r="G30" s="600"/>
    </row>
    <row r="31" spans="1:7" ht="15">
      <c r="A31" s="1" t="s">
        <v>371</v>
      </c>
      <c r="B31" s="655">
        <v>56.3</v>
      </c>
      <c r="C31" s="655">
        <v>0.5</v>
      </c>
      <c r="D31" s="655">
        <v>5.3</v>
      </c>
      <c r="E31" s="656">
        <v>43.4</v>
      </c>
      <c r="G31" s="600"/>
    </row>
    <row r="32" spans="1:7" ht="15">
      <c r="A32" s="1" t="s">
        <v>342</v>
      </c>
      <c r="B32" s="655">
        <v>44.1</v>
      </c>
      <c r="C32" s="655">
        <v>0.2</v>
      </c>
      <c r="D32" s="655">
        <v>5.8</v>
      </c>
      <c r="E32" s="656">
        <v>8.2</v>
      </c>
      <c r="G32" s="600"/>
    </row>
    <row r="33" spans="1:7" ht="15">
      <c r="A33" s="1" t="s">
        <v>343</v>
      </c>
      <c r="B33" s="655">
        <v>37.5</v>
      </c>
      <c r="C33" s="655">
        <v>1.4</v>
      </c>
      <c r="D33" s="655">
        <v>7</v>
      </c>
      <c r="E33" s="656">
        <v>-34</v>
      </c>
      <c r="G33" s="600"/>
    </row>
    <row r="34" spans="1:7" ht="15">
      <c r="A34" s="1" t="s">
        <v>372</v>
      </c>
      <c r="B34" s="655">
        <v>327.6</v>
      </c>
      <c r="C34" s="655">
        <v>0.5</v>
      </c>
      <c r="D34" s="655">
        <v>7.4</v>
      </c>
      <c r="E34" s="656">
        <v>59.2</v>
      </c>
      <c r="G34" s="600"/>
    </row>
    <row r="35" spans="1:7" ht="15">
      <c r="A35" s="1" t="s">
        <v>373</v>
      </c>
      <c r="B35" s="655">
        <v>536.5</v>
      </c>
      <c r="C35" s="655">
        <v>0.3</v>
      </c>
      <c r="D35" s="655">
        <v>8.9</v>
      </c>
      <c r="E35" s="656">
        <v>-3</v>
      </c>
      <c r="G35" s="600"/>
    </row>
    <row r="36" spans="1:7" ht="15">
      <c r="A36" s="1" t="s">
        <v>344</v>
      </c>
      <c r="B36" s="655">
        <v>48.3</v>
      </c>
      <c r="C36" s="655">
        <v>0.2</v>
      </c>
      <c r="D36" s="655">
        <v>5.3</v>
      </c>
      <c r="E36" s="656">
        <v>-8.5</v>
      </c>
      <c r="G36" s="600"/>
    </row>
    <row r="37" spans="1:7" ht="15">
      <c r="A37" s="1" t="s">
        <v>374</v>
      </c>
      <c r="B37" s="655">
        <v>121</v>
      </c>
      <c r="C37" s="655">
        <v>1.7</v>
      </c>
      <c r="D37" s="655">
        <v>11.8</v>
      </c>
      <c r="E37" s="656">
        <v>-22</v>
      </c>
      <c r="G37" s="600"/>
    </row>
    <row r="38" spans="1:7" ht="15">
      <c r="A38" s="1" t="s">
        <v>375</v>
      </c>
      <c r="B38" s="655">
        <v>239.7</v>
      </c>
      <c r="C38" s="655">
        <v>0.9</v>
      </c>
      <c r="D38" s="655">
        <v>3.3</v>
      </c>
      <c r="E38" s="656">
        <v>88.9</v>
      </c>
      <c r="G38" s="600"/>
    </row>
    <row r="39" spans="1:7" ht="15">
      <c r="A39" s="1" t="s">
        <v>376</v>
      </c>
      <c r="B39" s="655">
        <v>823.5</v>
      </c>
      <c r="C39" s="655">
        <v>0.4</v>
      </c>
      <c r="D39" s="655">
        <v>10</v>
      </c>
      <c r="E39" s="656">
        <v>-13.4</v>
      </c>
      <c r="G39" s="600"/>
    </row>
    <row r="40" spans="1:7" ht="15">
      <c r="A40" s="1" t="s">
        <v>377</v>
      </c>
      <c r="B40" s="655">
        <v>56.4</v>
      </c>
      <c r="C40" s="655">
        <v>0.9</v>
      </c>
      <c r="D40" s="655">
        <v>5.6</v>
      </c>
      <c r="E40" s="656">
        <v>-17.7</v>
      </c>
      <c r="G40" s="600"/>
    </row>
    <row r="41" spans="1:7" ht="15">
      <c r="A41" s="1" t="s">
        <v>378</v>
      </c>
      <c r="B41" s="655">
        <v>5696.8</v>
      </c>
      <c r="C41" s="655">
        <v>0.5</v>
      </c>
      <c r="D41" s="655">
        <v>19</v>
      </c>
      <c r="E41" s="656">
        <v>17.1</v>
      </c>
      <c r="G41" s="600"/>
    </row>
    <row r="42" spans="1:7" ht="15">
      <c r="A42" s="1" t="s">
        <v>379</v>
      </c>
      <c r="B42" s="655">
        <v>72.8</v>
      </c>
      <c r="C42" s="655">
        <v>0.3</v>
      </c>
      <c r="D42" s="655">
        <v>8.8</v>
      </c>
      <c r="E42" s="656">
        <v>28.8</v>
      </c>
      <c r="G42" s="600"/>
    </row>
    <row r="43" spans="1:7" ht="15.75">
      <c r="A43" s="7" t="s">
        <v>345</v>
      </c>
      <c r="B43" s="657">
        <v>3983</v>
      </c>
      <c r="C43" s="657">
        <v>0.4</v>
      </c>
      <c r="D43" s="657">
        <v>8.1</v>
      </c>
      <c r="E43" s="658" t="s">
        <v>346</v>
      </c>
      <c r="G43" s="600"/>
    </row>
    <row r="44" spans="1:5" ht="15.75">
      <c r="A44" s="17" t="s">
        <v>380</v>
      </c>
      <c r="B44" s="657">
        <v>12873.7</v>
      </c>
      <c r="C44" s="657">
        <v>0.4</v>
      </c>
      <c r="D44" s="657">
        <v>10.9</v>
      </c>
      <c r="E44" s="658" t="s">
        <v>347</v>
      </c>
    </row>
    <row r="46" ht="15">
      <c r="A46" s="659" t="s">
        <v>348</v>
      </c>
    </row>
    <row r="47" ht="15">
      <c r="A47" s="659" t="s">
        <v>349</v>
      </c>
    </row>
  </sheetData>
  <sheetProtection/>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Blad8">
    <pageSetUpPr fitToPage="1"/>
  </sheetPr>
  <dimension ref="A8:AR28"/>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34.125" style="680" customWidth="1"/>
    <col min="2" max="24" width="8.75390625" style="680" customWidth="1"/>
    <col min="25" max="27" width="10.375" style="680" customWidth="1"/>
    <col min="28" max="16384" width="11.375" style="680" customWidth="1"/>
  </cols>
  <sheetData>
    <row r="1" ht="12"/>
    <row r="2" ht="12"/>
    <row r="3" ht="12"/>
    <row r="4" ht="12"/>
    <row r="5" ht="12"/>
    <row r="8" s="310" customFormat="1" ht="15.75">
      <c r="A8" s="309" t="s">
        <v>264</v>
      </c>
    </row>
    <row r="9" s="309" customFormat="1" ht="15.75">
      <c r="A9" s="311" t="s">
        <v>265</v>
      </c>
    </row>
    <row r="10" s="309" customFormat="1" ht="15.75"/>
    <row r="11" spans="2:27" s="314" customFormat="1" ht="15.75">
      <c r="B11" s="314">
        <v>1983</v>
      </c>
      <c r="C11" s="314">
        <v>1984</v>
      </c>
      <c r="D11" s="314">
        <v>1985</v>
      </c>
      <c r="E11" s="314">
        <v>1986</v>
      </c>
      <c r="F11" s="314">
        <v>1987</v>
      </c>
      <c r="G11" s="314">
        <v>1988</v>
      </c>
      <c r="H11" s="314">
        <v>1989</v>
      </c>
      <c r="I11" s="314">
        <v>1990</v>
      </c>
      <c r="J11" s="314">
        <v>1991</v>
      </c>
      <c r="K11" s="314">
        <v>1992</v>
      </c>
      <c r="L11" s="314">
        <v>1993</v>
      </c>
      <c r="M11" s="314">
        <v>1994</v>
      </c>
      <c r="N11" s="314">
        <v>1995</v>
      </c>
      <c r="O11" s="314">
        <v>1996</v>
      </c>
      <c r="P11" s="314">
        <v>1997</v>
      </c>
      <c r="Q11" s="314">
        <v>1998</v>
      </c>
      <c r="R11" s="314">
        <v>1999</v>
      </c>
      <c r="S11" s="314">
        <v>2000</v>
      </c>
      <c r="T11" s="314">
        <v>2001</v>
      </c>
      <c r="U11" s="314">
        <v>2002</v>
      </c>
      <c r="V11" s="314">
        <v>2003</v>
      </c>
      <c r="W11" s="314">
        <v>2004</v>
      </c>
      <c r="X11" s="314">
        <v>2005</v>
      </c>
      <c r="Y11" s="314">
        <v>2006</v>
      </c>
      <c r="Z11" s="314">
        <v>2007</v>
      </c>
      <c r="AA11" s="314">
        <v>2008</v>
      </c>
    </row>
    <row r="12" spans="1:44" s="331" customFormat="1" ht="15">
      <c r="A12" s="331" t="s">
        <v>653</v>
      </c>
      <c r="B12" s="335">
        <v>3536.6666666666665</v>
      </c>
      <c r="C12" s="335">
        <v>1938.611111111111</v>
      </c>
      <c r="D12" s="335">
        <v>4837.5</v>
      </c>
      <c r="E12" s="335">
        <v>4341.944444444444</v>
      </c>
      <c r="F12" s="335">
        <v>3745.277777777778</v>
      </c>
      <c r="G12" s="335">
        <v>2918.0555555555557</v>
      </c>
      <c r="H12" s="335">
        <v>1897.7777777777778</v>
      </c>
      <c r="I12" s="335">
        <v>1531.388888888889</v>
      </c>
      <c r="J12" s="335">
        <v>2754.722222222222</v>
      </c>
      <c r="K12" s="335">
        <v>3659.1666666666665</v>
      </c>
      <c r="L12" s="335">
        <v>4175.833333333333</v>
      </c>
      <c r="M12" s="335">
        <v>5915.555555555556</v>
      </c>
      <c r="N12" s="335">
        <v>5224.722222222222</v>
      </c>
      <c r="O12" s="335">
        <v>12665.555555555555</v>
      </c>
      <c r="P12" s="335">
        <v>5343.611111111111</v>
      </c>
      <c r="Q12" s="335">
        <v>4969.722222222222</v>
      </c>
      <c r="R12" s="335">
        <v>4208.055555555556</v>
      </c>
      <c r="S12" s="335">
        <v>3272.5</v>
      </c>
      <c r="T12" s="335">
        <v>3265.833333333333</v>
      </c>
      <c r="U12" s="336">
        <v>4404.166666666667</v>
      </c>
      <c r="V12" s="336">
        <v>6002.5</v>
      </c>
      <c r="W12" s="337">
        <v>2416.3888888888887</v>
      </c>
      <c r="X12" s="337">
        <v>2058.0555555555557</v>
      </c>
      <c r="Y12" s="337">
        <v>2479.722222222222</v>
      </c>
      <c r="Z12" s="773">
        <v>1536.9444444444443</v>
      </c>
      <c r="AA12" s="337">
        <v>1421.388888888889</v>
      </c>
      <c r="AB12" s="315"/>
      <c r="AC12" s="339"/>
      <c r="AD12" s="315"/>
      <c r="AE12" s="315"/>
      <c r="AF12" s="315"/>
      <c r="AG12" s="315"/>
      <c r="AH12" s="316"/>
      <c r="AI12" s="316"/>
      <c r="AJ12" s="316"/>
      <c r="AK12" s="316"/>
      <c r="AL12" s="316"/>
      <c r="AM12" s="316"/>
      <c r="AN12" s="316"/>
      <c r="AO12" s="316"/>
      <c r="AP12" s="316"/>
      <c r="AQ12" s="316"/>
      <c r="AR12" s="316"/>
    </row>
    <row r="13" spans="1:33" s="320" customFormat="1" ht="15">
      <c r="A13" s="320" t="s">
        <v>654</v>
      </c>
      <c r="B13" s="340"/>
      <c r="C13" s="340"/>
      <c r="D13" s="340"/>
      <c r="E13" s="340"/>
      <c r="F13" s="340"/>
      <c r="G13" s="340"/>
      <c r="H13" s="340"/>
      <c r="I13" s="340"/>
      <c r="J13" s="340"/>
      <c r="K13" s="340"/>
      <c r="L13" s="340"/>
      <c r="M13" s="340"/>
      <c r="N13" s="340"/>
      <c r="O13" s="340"/>
      <c r="P13" s="340"/>
      <c r="Q13" s="338"/>
      <c r="R13" s="338"/>
      <c r="S13" s="340"/>
      <c r="T13" s="340"/>
      <c r="U13" s="341"/>
      <c r="V13" s="341"/>
      <c r="W13" s="342"/>
      <c r="X13" s="337"/>
      <c r="Y13" s="337"/>
      <c r="Z13" s="337"/>
      <c r="AA13" s="337"/>
      <c r="AB13" s="319"/>
      <c r="AG13" s="318"/>
    </row>
    <row r="14" spans="1:33" s="316" customFormat="1" ht="15">
      <c r="A14" s="316" t="s">
        <v>655</v>
      </c>
      <c r="B14" s="337">
        <v>93.05555555555556</v>
      </c>
      <c r="C14" s="337">
        <v>81.38888888888889</v>
      </c>
      <c r="D14" s="337">
        <v>81.38888888888889</v>
      </c>
      <c r="E14" s="337">
        <v>116.38888888888889</v>
      </c>
      <c r="F14" s="337">
        <v>221.11111111111111</v>
      </c>
      <c r="G14" s="337">
        <v>195.27777777777777</v>
      </c>
      <c r="H14" s="337">
        <v>383.88888888888886</v>
      </c>
      <c r="I14" s="337">
        <v>279.1666666666667</v>
      </c>
      <c r="J14" s="337">
        <v>233.61111111111111</v>
      </c>
      <c r="K14" s="337">
        <v>395.27777777777777</v>
      </c>
      <c r="L14" s="337">
        <v>334.44444444444446</v>
      </c>
      <c r="M14" s="337">
        <v>406.38888888888886</v>
      </c>
      <c r="N14" s="337">
        <v>406.38888888888886</v>
      </c>
      <c r="O14" s="337">
        <v>250.55555555555554</v>
      </c>
      <c r="P14" s="337">
        <v>276.38888888888886</v>
      </c>
      <c r="Q14" s="337">
        <v>250</v>
      </c>
      <c r="R14" s="337">
        <v>305.55555555555554</v>
      </c>
      <c r="S14" s="337">
        <v>323.3333333333333</v>
      </c>
      <c r="T14" s="343">
        <v>1.6666666666666665</v>
      </c>
      <c r="U14" s="336">
        <v>4.444444444444445</v>
      </c>
      <c r="V14" s="337">
        <v>0</v>
      </c>
      <c r="W14" s="337">
        <v>0</v>
      </c>
      <c r="X14" s="337">
        <v>0</v>
      </c>
      <c r="Y14" s="337">
        <v>0</v>
      </c>
      <c r="Z14" s="773">
        <v>4.444444444444445</v>
      </c>
      <c r="AA14" s="337">
        <v>0</v>
      </c>
      <c r="AB14" s="317"/>
      <c r="AE14" s="315"/>
      <c r="AF14" s="315"/>
      <c r="AG14" s="315"/>
    </row>
    <row r="15" spans="1:33" s="320" customFormat="1" ht="15">
      <c r="A15" s="320" t="s">
        <v>656</v>
      </c>
      <c r="B15" s="340"/>
      <c r="C15" s="340"/>
      <c r="D15" s="340"/>
      <c r="E15" s="340"/>
      <c r="F15" s="340"/>
      <c r="G15" s="340"/>
      <c r="H15" s="340"/>
      <c r="I15" s="340"/>
      <c r="J15" s="340"/>
      <c r="K15" s="340"/>
      <c r="L15" s="340"/>
      <c r="M15" s="340"/>
      <c r="N15" s="340"/>
      <c r="O15" s="340"/>
      <c r="P15" s="340"/>
      <c r="Q15" s="340"/>
      <c r="R15" s="340"/>
      <c r="S15" s="340"/>
      <c r="T15" s="340"/>
      <c r="U15" s="341"/>
      <c r="V15" s="341"/>
      <c r="W15" s="342"/>
      <c r="X15" s="340"/>
      <c r="Y15" s="340"/>
      <c r="Z15" s="773"/>
      <c r="AA15" s="337"/>
      <c r="AB15" s="319"/>
      <c r="AG15" s="318"/>
    </row>
    <row r="16" spans="1:33" s="316" customFormat="1" ht="15">
      <c r="A16" s="316" t="s">
        <v>657</v>
      </c>
      <c r="B16" s="337">
        <v>0</v>
      </c>
      <c r="C16" s="337">
        <v>0</v>
      </c>
      <c r="D16" s="337">
        <v>53.888888888888886</v>
      </c>
      <c r="E16" s="337">
        <v>86.38888888888889</v>
      </c>
      <c r="F16" s="337">
        <v>108.05555555555556</v>
      </c>
      <c r="G16" s="337">
        <v>399.44444444444446</v>
      </c>
      <c r="H16" s="337">
        <v>302.22222222222223</v>
      </c>
      <c r="I16" s="337">
        <v>464.44444444444446</v>
      </c>
      <c r="J16" s="337">
        <v>583.3333333333334</v>
      </c>
      <c r="K16" s="337">
        <v>842.5</v>
      </c>
      <c r="L16" s="337">
        <v>962.2222222222222</v>
      </c>
      <c r="M16" s="337">
        <v>884.4444444444445</v>
      </c>
      <c r="N16" s="337">
        <v>758.3333333333334</v>
      </c>
      <c r="O16" s="337">
        <v>651.3888888888889</v>
      </c>
      <c r="P16" s="337">
        <v>680.5555555555555</v>
      </c>
      <c r="Q16" s="337">
        <v>583.3333333333334</v>
      </c>
      <c r="R16" s="337">
        <v>543.0555555555555</v>
      </c>
      <c r="S16" s="337">
        <v>515</v>
      </c>
      <c r="T16" s="337">
        <v>440.55555555555554</v>
      </c>
      <c r="U16" s="336">
        <v>689.1666666666666</v>
      </c>
      <c r="V16" s="336">
        <v>891.9444444444445</v>
      </c>
      <c r="W16" s="337">
        <v>858.0555555555555</v>
      </c>
      <c r="X16" s="337">
        <v>755</v>
      </c>
      <c r="Y16" s="337">
        <v>674.1666666666666</v>
      </c>
      <c r="Z16" s="773">
        <v>1421.9444444444443</v>
      </c>
      <c r="AA16" s="337">
        <v>1083.611111111111</v>
      </c>
      <c r="AB16" s="317"/>
      <c r="AE16" s="315"/>
      <c r="AF16" s="315"/>
      <c r="AG16" s="315"/>
    </row>
    <row r="17" spans="1:33" s="320" customFormat="1" ht="15">
      <c r="A17" s="320" t="s">
        <v>658</v>
      </c>
      <c r="B17" s="340"/>
      <c r="C17" s="340"/>
      <c r="D17" s="340"/>
      <c r="E17" s="340"/>
      <c r="F17" s="340"/>
      <c r="G17" s="340"/>
      <c r="H17" s="340"/>
      <c r="I17" s="340"/>
      <c r="J17" s="340"/>
      <c r="K17" s="340"/>
      <c r="L17" s="340"/>
      <c r="M17" s="340"/>
      <c r="N17" s="340"/>
      <c r="O17" s="340"/>
      <c r="P17" s="340"/>
      <c r="Q17" s="338"/>
      <c r="R17" s="338"/>
      <c r="S17" s="340"/>
      <c r="T17" s="340"/>
      <c r="U17" s="341"/>
      <c r="V17" s="341"/>
      <c r="W17" s="342"/>
      <c r="X17" s="337"/>
      <c r="Y17" s="337"/>
      <c r="Z17" s="337"/>
      <c r="AA17" s="337"/>
      <c r="AB17" s="319"/>
      <c r="AG17" s="318"/>
    </row>
    <row r="18" spans="1:33" s="316" customFormat="1" ht="15">
      <c r="A18" s="316" t="s">
        <v>659</v>
      </c>
      <c r="B18" s="337">
        <v>1988.888888888889</v>
      </c>
      <c r="C18" s="337">
        <v>2616.9444444444443</v>
      </c>
      <c r="D18" s="337">
        <v>2291.111111111111</v>
      </c>
      <c r="E18" s="337">
        <v>2314.4444444444443</v>
      </c>
      <c r="F18" s="337">
        <v>2291.111111111111</v>
      </c>
      <c r="G18" s="337">
        <v>2372.5</v>
      </c>
      <c r="H18" s="337">
        <v>2605</v>
      </c>
      <c r="I18" s="337">
        <v>2453.8888888888887</v>
      </c>
      <c r="J18" s="337">
        <v>2495.5555555555557</v>
      </c>
      <c r="K18" s="337">
        <v>2966.111111111111</v>
      </c>
      <c r="L18" s="337">
        <v>3037.5</v>
      </c>
      <c r="M18" s="337">
        <v>3116.9444444444443</v>
      </c>
      <c r="N18" s="337">
        <v>3337.777777777778</v>
      </c>
      <c r="O18" s="337">
        <v>3349.4444444444443</v>
      </c>
      <c r="P18" s="337">
        <v>3907.5</v>
      </c>
      <c r="Q18" s="337">
        <v>3954.1666666666665</v>
      </c>
      <c r="R18" s="337">
        <v>3532.222222222222</v>
      </c>
      <c r="S18" s="337">
        <v>4912.5</v>
      </c>
      <c r="T18" s="337">
        <v>4868.055555555556</v>
      </c>
      <c r="U18" s="336">
        <v>5453.333333333333</v>
      </c>
      <c r="V18" s="336">
        <v>6764.444444444444</v>
      </c>
      <c r="W18" s="337">
        <v>10116.944444444443</v>
      </c>
      <c r="X18" s="337">
        <v>9630</v>
      </c>
      <c r="Y18" s="337">
        <v>11023.888888888889</v>
      </c>
      <c r="Z18" s="773">
        <v>12291.666666666666</v>
      </c>
      <c r="AA18" s="337">
        <v>13345.277777777777</v>
      </c>
      <c r="AB18" s="317"/>
      <c r="AC18" s="344"/>
      <c r="AE18" s="315"/>
      <c r="AF18" s="315"/>
      <c r="AG18" s="315"/>
    </row>
    <row r="19" spans="1:33" s="320" customFormat="1" ht="15">
      <c r="A19" s="320" t="s">
        <v>660</v>
      </c>
      <c r="B19" s="340"/>
      <c r="C19" s="340"/>
      <c r="D19" s="340"/>
      <c r="E19" s="340"/>
      <c r="F19" s="340"/>
      <c r="G19" s="340"/>
      <c r="H19" s="340"/>
      <c r="I19" s="340"/>
      <c r="J19" s="340"/>
      <c r="K19" s="340"/>
      <c r="L19" s="340"/>
      <c r="M19" s="340"/>
      <c r="N19" s="340"/>
      <c r="O19" s="340"/>
      <c r="P19" s="340"/>
      <c r="Q19" s="338"/>
      <c r="R19" s="338"/>
      <c r="S19" s="340"/>
      <c r="T19" s="340"/>
      <c r="U19" s="341"/>
      <c r="V19" s="341"/>
      <c r="W19" s="342"/>
      <c r="X19" s="337"/>
      <c r="Y19" s="337"/>
      <c r="Z19" s="337"/>
      <c r="AA19" s="337"/>
      <c r="AB19" s="319"/>
      <c r="AG19" s="318"/>
    </row>
    <row r="20" spans="1:33" s="316" customFormat="1" ht="15">
      <c r="A20" s="316" t="s">
        <v>661</v>
      </c>
      <c r="B20" s="337">
        <v>1394.1666666666667</v>
      </c>
      <c r="C20" s="337">
        <v>2085.8333333333335</v>
      </c>
      <c r="D20" s="337">
        <v>3430.5555555555557</v>
      </c>
      <c r="E20" s="337">
        <v>3326.6666666666665</v>
      </c>
      <c r="F20" s="337">
        <v>3226.6666666666665</v>
      </c>
      <c r="G20" s="337">
        <v>3279.722222222222</v>
      </c>
      <c r="H20" s="337">
        <v>2485.8333333333335</v>
      </c>
      <c r="I20" s="337">
        <v>2377.777777777778</v>
      </c>
      <c r="J20" s="337">
        <v>3213.333333333333</v>
      </c>
      <c r="K20" s="337">
        <v>3344.1666666666665</v>
      </c>
      <c r="L20" s="337">
        <v>3601.6666666666665</v>
      </c>
      <c r="M20" s="337">
        <v>4385.277777777777</v>
      </c>
      <c r="N20" s="337">
        <v>3757.777777777778</v>
      </c>
      <c r="O20" s="337">
        <v>7290.277777777777</v>
      </c>
      <c r="P20" s="337">
        <v>3695</v>
      </c>
      <c r="Q20" s="337">
        <v>4361.111111111111</v>
      </c>
      <c r="R20" s="337">
        <v>4316.666666666667</v>
      </c>
      <c r="S20" s="337">
        <v>3656.9444444444443</v>
      </c>
      <c r="T20" s="337">
        <v>4231.388888888889</v>
      </c>
      <c r="U20" s="336">
        <v>4953.055555555556</v>
      </c>
      <c r="V20" s="336">
        <v>6224.444444444444</v>
      </c>
      <c r="W20" s="337">
        <v>4129.722222222222</v>
      </c>
      <c r="X20" s="337">
        <v>3802.222222222222</v>
      </c>
      <c r="Y20" s="337">
        <v>3189.1666666666665</v>
      </c>
      <c r="Z20" s="773">
        <v>2435.277777777778</v>
      </c>
      <c r="AA20" s="337">
        <v>3112.222222222222</v>
      </c>
      <c r="AB20" s="317"/>
      <c r="AE20" s="315"/>
      <c r="AF20" s="315"/>
      <c r="AG20" s="315"/>
    </row>
    <row r="21" spans="1:33" s="320" customFormat="1" ht="15">
      <c r="A21" s="320" t="s">
        <v>662</v>
      </c>
      <c r="B21" s="340"/>
      <c r="C21" s="340"/>
      <c r="D21" s="340"/>
      <c r="E21" s="340"/>
      <c r="F21" s="340"/>
      <c r="G21" s="340"/>
      <c r="H21" s="340"/>
      <c r="I21" s="340"/>
      <c r="J21" s="340"/>
      <c r="K21" s="340"/>
      <c r="L21" s="340"/>
      <c r="M21" s="340"/>
      <c r="N21" s="340"/>
      <c r="O21" s="340"/>
      <c r="P21" s="340"/>
      <c r="Q21" s="338"/>
      <c r="R21" s="338"/>
      <c r="S21" s="340"/>
      <c r="T21" s="340"/>
      <c r="U21" s="340"/>
      <c r="V21" s="340"/>
      <c r="W21" s="345"/>
      <c r="X21" s="774"/>
      <c r="Y21" s="337"/>
      <c r="Z21" s="337"/>
      <c r="AA21" s="337"/>
      <c r="AB21" s="319"/>
      <c r="AG21" s="318"/>
    </row>
    <row r="22" spans="1:33" s="331" customFormat="1" ht="15">
      <c r="A22" s="331" t="s">
        <v>663</v>
      </c>
      <c r="B22" s="335">
        <v>7012.777777777778</v>
      </c>
      <c r="C22" s="335">
        <v>6722.777777777777</v>
      </c>
      <c r="D22" s="335">
        <v>10694.444444444445</v>
      </c>
      <c r="E22" s="335">
        <v>10185.833333333332</v>
      </c>
      <c r="F22" s="335">
        <v>9592.222222222223</v>
      </c>
      <c r="G22" s="335">
        <v>9165</v>
      </c>
      <c r="H22" s="335">
        <v>7674.722222222223</v>
      </c>
      <c r="I22" s="335">
        <v>7106.666666666666</v>
      </c>
      <c r="J22" s="335">
        <v>9280.555555555555</v>
      </c>
      <c r="K22" s="335">
        <v>11207.22222222222</v>
      </c>
      <c r="L22" s="335">
        <v>12111.666666666666</v>
      </c>
      <c r="M22" s="335">
        <v>14708.61111111111</v>
      </c>
      <c r="N22" s="335">
        <v>13485</v>
      </c>
      <c r="O22" s="335">
        <v>24207</v>
      </c>
      <c r="P22" s="335">
        <v>13903.055555555555</v>
      </c>
      <c r="Q22" s="335">
        <v>14118.333333333332</v>
      </c>
      <c r="R22" s="335">
        <v>12905.555555555555</v>
      </c>
      <c r="S22" s="335">
        <v>12680.277777777777</v>
      </c>
      <c r="T22" s="335">
        <v>12807.5</v>
      </c>
      <c r="U22" s="335">
        <f>U12+U14+U16+U18+U20</f>
        <v>15504.166666666668</v>
      </c>
      <c r="V22" s="335">
        <v>19883.333333333332</v>
      </c>
      <c r="W22" s="337">
        <v>17521.11111111111</v>
      </c>
      <c r="X22" s="337">
        <v>16245.277777777777</v>
      </c>
      <c r="Y22" s="335">
        <v>17366.944444444445</v>
      </c>
      <c r="Z22" s="335">
        <v>17690.277777777777</v>
      </c>
      <c r="AA22" s="335">
        <v>18962.5</v>
      </c>
      <c r="AB22" s="346"/>
      <c r="AC22" s="347"/>
      <c r="AE22" s="332"/>
      <c r="AF22" s="332"/>
      <c r="AG22" s="332"/>
    </row>
    <row r="23" spans="1:33" s="324" customFormat="1" ht="14.25">
      <c r="A23" s="324" t="s">
        <v>576</v>
      </c>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B23" s="323"/>
      <c r="AG23" s="322"/>
    </row>
    <row r="24" spans="15:33" s="316" customFormat="1" ht="15">
      <c r="O24" s="315"/>
      <c r="P24" s="315"/>
      <c r="Q24" s="315"/>
      <c r="R24" s="315"/>
      <c r="S24" s="315"/>
      <c r="T24" s="315"/>
      <c r="U24" s="315"/>
      <c r="V24" s="315"/>
      <c r="W24" s="315"/>
      <c r="X24" s="315"/>
      <c r="Y24" s="315"/>
      <c r="Z24" s="315"/>
      <c r="AA24" s="315"/>
      <c r="AB24" s="315"/>
      <c r="AC24" s="315"/>
      <c r="AD24" s="315"/>
      <c r="AE24" s="315"/>
      <c r="AF24" s="315"/>
      <c r="AG24" s="315"/>
    </row>
    <row r="25" s="320" customFormat="1" ht="14.25">
      <c r="AG25" s="318"/>
    </row>
    <row r="26" spans="1:33" s="320" customFormat="1" ht="14.25">
      <c r="A26" s="687"/>
      <c r="AG26" s="318"/>
    </row>
    <row r="27" spans="1:3" s="351" customFormat="1" ht="14.25">
      <c r="A27" s="349" t="s">
        <v>566</v>
      </c>
      <c r="B27" s="350"/>
      <c r="C27" s="350"/>
    </row>
    <row r="28" s="687" customFormat="1" ht="12.75">
      <c r="A28" s="349" t="s">
        <v>567</v>
      </c>
    </row>
  </sheetData>
  <sheetProtection/>
  <printOptions/>
  <pageMargins left="0.75" right="0.75" top="1" bottom="1" header="0.5" footer="0.5"/>
  <pageSetup fitToHeight="1" fitToWidth="1" horizontalDpi="600" verticalDpi="600" orientation="landscape" paperSize="9" scale="33" r:id="rId2"/>
  <drawing r:id="rId1"/>
</worksheet>
</file>

<file path=xl/worksheets/sheet21.xml><?xml version="1.0" encoding="utf-8"?>
<worksheet xmlns="http://schemas.openxmlformats.org/spreadsheetml/2006/main" xmlns:r="http://schemas.openxmlformats.org/officeDocument/2006/relationships">
  <sheetPr codeName="Blad6"/>
  <dimension ref="A8:AB22"/>
  <sheetViews>
    <sheetView zoomScale="75" zoomScaleNormal="75" workbookViewId="0" topLeftCell="A1">
      <pane xSplit="1" topLeftCell="I1" activePane="topRight" state="frozen"/>
      <selection pane="topLeft" activeCell="A1" sqref="A1"/>
      <selection pane="topRight" activeCell="AB20" sqref="AB20"/>
    </sheetView>
  </sheetViews>
  <sheetFormatPr defaultColWidth="9.00390625" defaultRowHeight="12"/>
  <cols>
    <col min="1" max="1" width="30.875" style="680" customWidth="1"/>
    <col min="2" max="28" width="7.75390625" style="680" customWidth="1"/>
    <col min="29" max="16384" width="11.375" style="680" customWidth="1"/>
  </cols>
  <sheetData>
    <row r="1" ht="12"/>
    <row r="2" ht="12"/>
    <row r="3" ht="12"/>
    <row r="4" ht="12"/>
    <row r="5" ht="12"/>
    <row r="8" s="310" customFormat="1" ht="15.75">
      <c r="A8" s="309" t="s">
        <v>266</v>
      </c>
    </row>
    <row r="9" s="309" customFormat="1" ht="15.75">
      <c r="A9" s="311" t="s">
        <v>267</v>
      </c>
    </row>
    <row r="10" s="309" customFormat="1" ht="15.75"/>
    <row r="11" spans="2:28" s="314" customFormat="1" ht="15.75">
      <c r="B11" s="314">
        <v>1982</v>
      </c>
      <c r="C11" s="314">
        <v>1983</v>
      </c>
      <c r="D11" s="314">
        <v>1984</v>
      </c>
      <c r="E11" s="314">
        <v>1985</v>
      </c>
      <c r="F11" s="314">
        <v>1986</v>
      </c>
      <c r="G11" s="314">
        <v>1987</v>
      </c>
      <c r="H11" s="314">
        <v>1988</v>
      </c>
      <c r="I11" s="314">
        <v>1989</v>
      </c>
      <c r="J11" s="314">
        <v>1990</v>
      </c>
      <c r="K11" s="314">
        <v>1991</v>
      </c>
      <c r="L11" s="314">
        <v>1992</v>
      </c>
      <c r="M11" s="314">
        <v>1993</v>
      </c>
      <c r="N11" s="314">
        <v>1994</v>
      </c>
      <c r="O11" s="314">
        <v>1995</v>
      </c>
      <c r="P11" s="314">
        <v>1996</v>
      </c>
      <c r="Q11" s="314">
        <v>1997</v>
      </c>
      <c r="R11" s="314">
        <v>1998</v>
      </c>
      <c r="S11" s="314">
        <v>1999</v>
      </c>
      <c r="T11" s="314">
        <v>2000</v>
      </c>
      <c r="U11" s="314">
        <v>2001</v>
      </c>
      <c r="V11" s="314">
        <v>2002</v>
      </c>
      <c r="W11" s="314">
        <v>2003</v>
      </c>
      <c r="X11" s="314">
        <v>2004</v>
      </c>
      <c r="Y11" s="314">
        <v>2005</v>
      </c>
      <c r="Z11" s="314">
        <v>2006</v>
      </c>
      <c r="AA11" s="314">
        <v>2007</v>
      </c>
      <c r="AB11" s="314">
        <v>2008</v>
      </c>
    </row>
    <row r="12" spans="1:28" s="316" customFormat="1" ht="15">
      <c r="A12" s="316" t="s">
        <v>633</v>
      </c>
      <c r="B12" s="316">
        <v>1</v>
      </c>
      <c r="C12" s="316">
        <v>3</v>
      </c>
      <c r="D12" s="316">
        <v>4</v>
      </c>
      <c r="E12" s="316">
        <v>4</v>
      </c>
      <c r="F12" s="316">
        <v>4</v>
      </c>
      <c r="G12" s="316">
        <v>6</v>
      </c>
      <c r="H12" s="316">
        <v>16</v>
      </c>
      <c r="I12" s="316">
        <v>20</v>
      </c>
      <c r="J12" s="316">
        <v>31</v>
      </c>
      <c r="K12" s="316">
        <v>52</v>
      </c>
      <c r="L12" s="316">
        <v>86</v>
      </c>
      <c r="M12" s="316">
        <v>129</v>
      </c>
      <c r="N12" s="316">
        <v>157</v>
      </c>
      <c r="O12" s="316">
        <v>219</v>
      </c>
      <c r="P12" s="316">
        <v>303</v>
      </c>
      <c r="Q12" s="316">
        <v>334</v>
      </c>
      <c r="R12" s="316">
        <v>428</v>
      </c>
      <c r="S12" s="316">
        <v>486</v>
      </c>
      <c r="T12" s="316">
        <v>527</v>
      </c>
      <c r="U12" s="316">
        <v>570</v>
      </c>
      <c r="V12" s="316">
        <v>620</v>
      </c>
      <c r="W12" s="316">
        <v>682</v>
      </c>
      <c r="X12" s="316">
        <v>723</v>
      </c>
      <c r="Y12" s="316">
        <v>760</v>
      </c>
      <c r="Z12" s="316">
        <v>855</v>
      </c>
      <c r="AA12" s="337">
        <v>1003</v>
      </c>
      <c r="AB12" s="337">
        <v>1138</v>
      </c>
    </row>
    <row r="13" spans="1:28" s="320" customFormat="1" ht="14.25">
      <c r="A13" s="320" t="s">
        <v>634</v>
      </c>
      <c r="AA13" s="340"/>
      <c r="AB13" s="340"/>
    </row>
    <row r="14" spans="1:28" s="316" customFormat="1" ht="15">
      <c r="A14" s="316" t="s">
        <v>635</v>
      </c>
      <c r="B14" s="316">
        <v>3</v>
      </c>
      <c r="C14" s="316">
        <v>5</v>
      </c>
      <c r="D14" s="316">
        <v>5</v>
      </c>
      <c r="E14" s="316">
        <v>5</v>
      </c>
      <c r="F14" s="316">
        <v>5</v>
      </c>
      <c r="G14" s="316">
        <v>5</v>
      </c>
      <c r="H14" s="316">
        <v>7</v>
      </c>
      <c r="I14" s="316">
        <v>6</v>
      </c>
      <c r="J14" s="316">
        <v>8</v>
      </c>
      <c r="K14" s="316">
        <v>9</v>
      </c>
      <c r="L14" s="316">
        <v>16</v>
      </c>
      <c r="M14" s="316">
        <v>26</v>
      </c>
      <c r="N14" s="316">
        <v>38</v>
      </c>
      <c r="O14" s="316">
        <v>67</v>
      </c>
      <c r="P14" s="316">
        <v>102</v>
      </c>
      <c r="Q14" s="316">
        <v>121</v>
      </c>
      <c r="R14" s="316">
        <v>178</v>
      </c>
      <c r="S14" s="316">
        <v>220</v>
      </c>
      <c r="T14" s="316">
        <v>241</v>
      </c>
      <c r="U14" s="316">
        <v>295</v>
      </c>
      <c r="V14" s="316">
        <v>345</v>
      </c>
      <c r="W14" s="316">
        <v>404</v>
      </c>
      <c r="X14" s="316">
        <v>452</v>
      </c>
      <c r="Y14" s="316">
        <v>493</v>
      </c>
      <c r="Z14" s="316">
        <v>583</v>
      </c>
      <c r="AA14" s="337">
        <v>831</v>
      </c>
      <c r="AB14" s="337">
        <v>1048</v>
      </c>
    </row>
    <row r="15" spans="1:28" s="320" customFormat="1" ht="14.25">
      <c r="A15" s="320" t="s">
        <v>636</v>
      </c>
      <c r="AA15" s="340"/>
      <c r="AB15" s="340"/>
    </row>
    <row r="16" spans="1:28" s="316" customFormat="1" ht="15">
      <c r="A16" s="316" t="s">
        <v>637</v>
      </c>
      <c r="B16" s="316">
        <v>0</v>
      </c>
      <c r="C16" s="316">
        <v>0</v>
      </c>
      <c r="D16" s="316">
        <v>0.1</v>
      </c>
      <c r="E16" s="316">
        <v>0.1</v>
      </c>
      <c r="F16" s="316">
        <v>0.3</v>
      </c>
      <c r="G16" s="316">
        <v>0.6</v>
      </c>
      <c r="H16" s="316">
        <v>1.3</v>
      </c>
      <c r="I16" s="316">
        <v>2.7</v>
      </c>
      <c r="J16" s="316">
        <v>5.6</v>
      </c>
      <c r="K16" s="316">
        <v>11</v>
      </c>
      <c r="L16" s="316">
        <v>27</v>
      </c>
      <c r="M16" s="316">
        <v>47</v>
      </c>
      <c r="N16" s="316">
        <v>75</v>
      </c>
      <c r="O16" s="316">
        <v>106</v>
      </c>
      <c r="P16" s="316">
        <v>146</v>
      </c>
      <c r="Q16" s="316">
        <v>206</v>
      </c>
      <c r="R16" s="316">
        <v>318</v>
      </c>
      <c r="S16" s="316">
        <v>373</v>
      </c>
      <c r="T16" s="316">
        <v>447</v>
      </c>
      <c r="U16" s="316">
        <v>482</v>
      </c>
      <c r="V16" s="316">
        <v>609</v>
      </c>
      <c r="W16" s="316">
        <v>679</v>
      </c>
      <c r="X16" s="338">
        <v>864.538</v>
      </c>
      <c r="Y16" s="316">
        <v>936</v>
      </c>
      <c r="Z16" s="316">
        <v>988</v>
      </c>
      <c r="AA16" s="337">
        <v>1400</v>
      </c>
      <c r="AB16" s="337">
        <v>1988</v>
      </c>
    </row>
    <row r="17" spans="1:25" s="324" customFormat="1" ht="14.25">
      <c r="A17" s="324" t="s">
        <v>638</v>
      </c>
      <c r="Y17" s="352"/>
    </row>
    <row r="18" s="310" customFormat="1" ht="15"/>
    <row r="20" spans="1:3" s="328" customFormat="1" ht="14.25">
      <c r="A20" s="327" t="s">
        <v>716</v>
      </c>
      <c r="B20" s="327"/>
      <c r="C20" s="327"/>
    </row>
    <row r="21" spans="1:3" s="328" customFormat="1" ht="12" customHeight="1">
      <c r="A21" s="327" t="s">
        <v>714</v>
      </c>
      <c r="B21" s="327"/>
      <c r="C21" s="327"/>
    </row>
    <row r="22" spans="1:3" ht="12">
      <c r="A22" s="688"/>
      <c r="B22" s="688"/>
      <c r="C22" s="688"/>
    </row>
    <row r="24" ht="12" customHeight="1"/>
  </sheetData>
  <sheetProtection/>
  <printOptions/>
  <pageMargins left="0.75" right="0.75" top="1" bottom="1" header="0.5" footer="0.5"/>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codeName="Blad11"/>
  <dimension ref="A8:AB32"/>
  <sheetViews>
    <sheetView zoomScale="75" zoomScaleNormal="75" workbookViewId="0" topLeftCell="A1">
      <pane xSplit="1" topLeftCell="B1" activePane="topRight" state="frozen"/>
      <selection pane="topLeft" activeCell="G9" sqref="G9"/>
      <selection pane="topRight" activeCell="B1" sqref="B1"/>
    </sheetView>
  </sheetViews>
  <sheetFormatPr defaultColWidth="9.00390625" defaultRowHeight="12"/>
  <cols>
    <col min="1" max="1" width="32.625" style="329" customWidth="1"/>
    <col min="2" max="2" width="10.875" style="329" customWidth="1"/>
    <col min="3" max="13" width="11.375" style="329" customWidth="1"/>
    <col min="14" max="14" width="14.25390625" style="329" customWidth="1"/>
    <col min="15" max="15" width="11.375" style="329" customWidth="1"/>
    <col min="16" max="16" width="15.375" style="329" customWidth="1"/>
    <col min="17" max="18" width="11.375" style="329" customWidth="1"/>
    <col min="19" max="19" width="14.25390625" style="329" customWidth="1"/>
    <col min="20" max="20" width="14.125" style="329" customWidth="1"/>
    <col min="21" max="16384" width="11.375" style="329" customWidth="1"/>
  </cols>
  <sheetData>
    <row r="1" ht="12"/>
    <row r="2" ht="12"/>
    <row r="3" ht="12"/>
    <row r="4" ht="12"/>
    <row r="5" ht="12"/>
    <row r="8" s="310" customFormat="1" ht="15.75">
      <c r="A8" s="309" t="s">
        <v>103</v>
      </c>
    </row>
    <row r="9" s="309" customFormat="1" ht="15.75">
      <c r="A9" s="310" t="s">
        <v>104</v>
      </c>
    </row>
    <row r="10" s="309" customFormat="1" ht="15.75">
      <c r="A10" s="311"/>
    </row>
    <row r="11" spans="2:20" s="353" customFormat="1" ht="12">
      <c r="B11" s="354" t="s">
        <v>668</v>
      </c>
      <c r="C11" s="354" t="s">
        <v>666</v>
      </c>
      <c r="D11" s="354" t="s">
        <v>669</v>
      </c>
      <c r="E11" s="354" t="s">
        <v>670</v>
      </c>
      <c r="F11" s="354" t="s">
        <v>671</v>
      </c>
      <c r="G11" s="354" t="s">
        <v>665</v>
      </c>
      <c r="H11" s="354" t="s">
        <v>674</v>
      </c>
      <c r="I11" s="354" t="s">
        <v>675</v>
      </c>
      <c r="J11" s="354" t="s">
        <v>672</v>
      </c>
      <c r="K11" s="354" t="s">
        <v>673</v>
      </c>
      <c r="L11" s="354" t="s">
        <v>667</v>
      </c>
      <c r="M11" s="354" t="s">
        <v>664</v>
      </c>
      <c r="N11" s="354" t="s">
        <v>677</v>
      </c>
      <c r="O11" s="354" t="s">
        <v>678</v>
      </c>
      <c r="P11" s="354" t="s">
        <v>676</v>
      </c>
      <c r="Q11" s="354" t="s">
        <v>679</v>
      </c>
      <c r="R11" s="354" t="s">
        <v>717</v>
      </c>
      <c r="S11" s="354" t="s">
        <v>709</v>
      </c>
      <c r="T11" s="354" t="s">
        <v>680</v>
      </c>
    </row>
    <row r="12" spans="2:20" s="325" customFormat="1" ht="12">
      <c r="B12" s="355" t="s">
        <v>684</v>
      </c>
      <c r="C12" s="355" t="s">
        <v>681</v>
      </c>
      <c r="D12" s="355" t="s">
        <v>685</v>
      </c>
      <c r="E12" s="355" t="s">
        <v>686</v>
      </c>
      <c r="F12" s="355" t="s">
        <v>671</v>
      </c>
      <c r="G12" s="355" t="s">
        <v>665</v>
      </c>
      <c r="H12" s="355" t="s">
        <v>688</v>
      </c>
      <c r="I12" s="355" t="s">
        <v>690</v>
      </c>
      <c r="J12" s="355" t="s">
        <v>672</v>
      </c>
      <c r="K12" s="355" t="s">
        <v>687</v>
      </c>
      <c r="L12" s="355" t="s">
        <v>691</v>
      </c>
      <c r="M12" s="355" t="s">
        <v>689</v>
      </c>
      <c r="N12" s="355" t="s">
        <v>708</v>
      </c>
      <c r="O12" s="355" t="s">
        <v>693</v>
      </c>
      <c r="P12" s="355" t="s">
        <v>692</v>
      </c>
      <c r="Q12" s="355" t="s">
        <v>694</v>
      </c>
      <c r="R12" s="355" t="s">
        <v>718</v>
      </c>
      <c r="S12" s="355" t="s">
        <v>710</v>
      </c>
      <c r="T12" s="355" t="s">
        <v>695</v>
      </c>
    </row>
    <row r="13" spans="1:20" s="316" customFormat="1" ht="15">
      <c r="A13" s="316" t="s">
        <v>696</v>
      </c>
      <c r="B13" s="689">
        <v>53129.032258064515</v>
      </c>
      <c r="C13" s="689">
        <v>30129.787234042553</v>
      </c>
      <c r="D13" s="689">
        <v>11332.830416415209</v>
      </c>
      <c r="E13" s="689">
        <v>7686.550976138828</v>
      </c>
      <c r="F13" s="689">
        <v>1138.6203506472227</v>
      </c>
      <c r="G13" s="689">
        <v>3356.060606060606</v>
      </c>
      <c r="H13" s="689">
        <v>5057.256990679095</v>
      </c>
      <c r="I13" s="689">
        <v>1167.787333854574</v>
      </c>
      <c r="J13" s="690">
        <v>682.3455628723738</v>
      </c>
      <c r="K13" s="690">
        <v>251.6493873704053</v>
      </c>
      <c r="L13" s="690">
        <v>872.7979589357308</v>
      </c>
      <c r="M13" s="689">
        <v>1272.3948811700184</v>
      </c>
      <c r="N13" s="690">
        <v>265.9679004258106</v>
      </c>
      <c r="O13" s="689">
        <v>1318.3807439824946</v>
      </c>
      <c r="P13" s="690">
        <v>275.2571082879613</v>
      </c>
      <c r="Q13" s="690">
        <v>992.2099915325996</v>
      </c>
      <c r="R13" s="690">
        <v>96.47739221871714</v>
      </c>
      <c r="S13" s="689">
        <v>1141.4541301865245</v>
      </c>
      <c r="T13" s="689">
        <v>1340.2821487617177</v>
      </c>
    </row>
    <row r="14" spans="1:20" s="320" customFormat="1" ht="14.25">
      <c r="A14" s="320" t="s">
        <v>697</v>
      </c>
      <c r="B14" s="691"/>
      <c r="C14" s="691"/>
      <c r="D14" s="691"/>
      <c r="E14" s="691"/>
      <c r="F14" s="691"/>
      <c r="G14" s="691"/>
      <c r="H14" s="691"/>
      <c r="I14" s="692"/>
      <c r="J14" s="691"/>
      <c r="K14" s="691"/>
      <c r="L14" s="691"/>
      <c r="M14" s="691"/>
      <c r="N14" s="691"/>
      <c r="O14" s="692"/>
      <c r="P14" s="691"/>
      <c r="Q14" s="691"/>
      <c r="R14" s="691"/>
      <c r="S14" s="691"/>
      <c r="T14" s="691"/>
    </row>
    <row r="15" spans="1:20" s="316" customFormat="1" ht="15">
      <c r="A15" s="316" t="s">
        <v>640</v>
      </c>
      <c r="B15" s="693">
        <v>0</v>
      </c>
      <c r="C15" s="693">
        <v>0</v>
      </c>
      <c r="D15" s="689">
        <v>2834.3391671695836</v>
      </c>
      <c r="E15" s="689">
        <v>6921.9088937093275</v>
      </c>
      <c r="F15" s="689">
        <v>2745.534982795347</v>
      </c>
      <c r="G15" s="689">
        <v>4344.696969696969</v>
      </c>
      <c r="H15" s="689">
        <v>3688.415446071904</v>
      </c>
      <c r="I15" s="689">
        <v>6872.087568412822</v>
      </c>
      <c r="J15" s="689">
        <v>2009.956099090624</v>
      </c>
      <c r="K15" s="689">
        <v>4295.004712535344</v>
      </c>
      <c r="L15" s="689">
        <v>1804.1550236909245</v>
      </c>
      <c r="M15" s="689">
        <v>0</v>
      </c>
      <c r="N15" s="689">
        <v>859.6462495905666</v>
      </c>
      <c r="O15" s="689">
        <v>1285.776805251641</v>
      </c>
      <c r="P15" s="690">
        <v>252.26860254083482</v>
      </c>
      <c r="Q15" s="689">
        <v>0</v>
      </c>
      <c r="R15" s="689">
        <v>0</v>
      </c>
      <c r="S15" s="689">
        <v>2120.8476081715517</v>
      </c>
      <c r="T15" s="689">
        <v>1905.360155089504</v>
      </c>
    </row>
    <row r="16" spans="1:20" s="320" customFormat="1" ht="14.25">
      <c r="A16" s="320" t="s">
        <v>641</v>
      </c>
      <c r="B16" s="691"/>
      <c r="C16" s="691"/>
      <c r="D16" s="691"/>
      <c r="E16" s="691"/>
      <c r="F16" s="691"/>
      <c r="G16" s="691"/>
      <c r="H16" s="691"/>
      <c r="I16" s="692"/>
      <c r="J16" s="691"/>
      <c r="K16" s="691"/>
      <c r="L16" s="691"/>
      <c r="M16" s="691"/>
      <c r="N16" s="691"/>
      <c r="O16" s="691"/>
      <c r="P16" s="691"/>
      <c r="Q16" s="691"/>
      <c r="R16" s="691"/>
      <c r="S16" s="691"/>
      <c r="T16" s="691"/>
    </row>
    <row r="17" spans="1:20" s="356" customFormat="1" ht="15">
      <c r="A17" s="316" t="s">
        <v>706</v>
      </c>
      <c r="B17" s="689">
        <v>0</v>
      </c>
      <c r="C17" s="689">
        <v>151.06382978723403</v>
      </c>
      <c r="D17" s="689">
        <v>4652.987326493663</v>
      </c>
      <c r="E17" s="689">
        <v>527.114967462039</v>
      </c>
      <c r="F17" s="689">
        <v>10161.625430116337</v>
      </c>
      <c r="G17" s="689">
        <v>5181.818181818182</v>
      </c>
      <c r="H17" s="689">
        <v>130.49267643142477</v>
      </c>
      <c r="I17" s="689">
        <v>852.697419859265</v>
      </c>
      <c r="J17" s="689">
        <v>5668.548134211352</v>
      </c>
      <c r="K17" s="689">
        <v>2997.172478793591</v>
      </c>
      <c r="L17" s="689">
        <v>4635.038269955048</v>
      </c>
      <c r="M17" s="689">
        <v>4680.073126142596</v>
      </c>
      <c r="N17" s="689">
        <v>5068.621028496561</v>
      </c>
      <c r="O17" s="689">
        <v>4065.8643326039387</v>
      </c>
      <c r="P17" s="689">
        <v>5589.836660617059</v>
      </c>
      <c r="Q17" s="689">
        <v>4270.95681625741</v>
      </c>
      <c r="R17" s="689">
        <v>3864.616193480547</v>
      </c>
      <c r="S17" s="689">
        <v>3797.969800786703</v>
      </c>
      <c r="T17" s="689">
        <v>5553.865908003727</v>
      </c>
    </row>
    <row r="18" spans="1:20" s="320" customFormat="1" ht="14.25">
      <c r="A18" s="320" t="s">
        <v>715</v>
      </c>
      <c r="B18" s="691"/>
      <c r="C18" s="691"/>
      <c r="D18" s="691"/>
      <c r="E18" s="691"/>
      <c r="F18" s="691"/>
      <c r="G18" s="691"/>
      <c r="H18" s="691"/>
      <c r="I18" s="692"/>
      <c r="J18" s="691"/>
      <c r="K18" s="691"/>
      <c r="L18" s="691"/>
      <c r="M18" s="691"/>
      <c r="N18" s="691"/>
      <c r="O18" s="691"/>
      <c r="P18" s="691"/>
      <c r="Q18" s="691"/>
      <c r="R18" s="691"/>
      <c r="S18" s="691"/>
      <c r="T18" s="691"/>
    </row>
    <row r="19" spans="1:20" s="316" customFormat="1" ht="15">
      <c r="A19" s="316" t="s">
        <v>698</v>
      </c>
      <c r="B19" s="690">
        <v>0</v>
      </c>
      <c r="C19" s="690">
        <v>74.46808510638297</v>
      </c>
      <c r="D19" s="690">
        <v>271.87688593844297</v>
      </c>
      <c r="E19" s="689">
        <v>1087.8524945770064</v>
      </c>
      <c r="F19" s="689">
        <v>224.34868097656891</v>
      </c>
      <c r="G19" s="689">
        <v>1727.2727272727273</v>
      </c>
      <c r="H19" s="690">
        <v>322.237017310253</v>
      </c>
      <c r="I19" s="689">
        <v>91.00860046911649</v>
      </c>
      <c r="J19" s="690">
        <v>146.51928504233302</v>
      </c>
      <c r="K19" s="690">
        <v>418.4731385485391</v>
      </c>
      <c r="L19" s="690">
        <v>381.2416474304459</v>
      </c>
      <c r="M19" s="690">
        <v>705.6672760511883</v>
      </c>
      <c r="N19" s="690">
        <v>198.32951195545365</v>
      </c>
      <c r="O19" s="690">
        <v>93.6542669584245</v>
      </c>
      <c r="P19" s="690">
        <v>395.6442831215971</v>
      </c>
      <c r="Q19" s="690">
        <v>120.40643522438612</v>
      </c>
      <c r="R19" s="690">
        <v>103.31230283911673</v>
      </c>
      <c r="S19" s="690">
        <v>260.6014465169395</v>
      </c>
      <c r="T19" s="690">
        <v>182.30569752511394</v>
      </c>
    </row>
    <row r="20" spans="1:20" s="320" customFormat="1" ht="14.25">
      <c r="A20" s="320" t="s">
        <v>699</v>
      </c>
      <c r="B20" s="691"/>
      <c r="C20" s="691"/>
      <c r="D20" s="691"/>
      <c r="E20" s="692"/>
      <c r="F20" s="692"/>
      <c r="G20" s="692"/>
      <c r="H20" s="691"/>
      <c r="I20" s="692"/>
      <c r="J20" s="691"/>
      <c r="K20" s="691"/>
      <c r="L20" s="691"/>
      <c r="M20" s="691"/>
      <c r="N20" s="691"/>
      <c r="O20" s="691"/>
      <c r="P20" s="691"/>
      <c r="Q20" s="691"/>
      <c r="R20" s="691"/>
      <c r="S20" s="691"/>
      <c r="T20" s="691"/>
    </row>
    <row r="21" spans="1:20" s="316" customFormat="1" ht="15">
      <c r="A21" s="316" t="s">
        <v>700</v>
      </c>
      <c r="B21" s="689">
        <v>53129.032258064515</v>
      </c>
      <c r="C21" s="689">
        <v>30355.31914893617</v>
      </c>
      <c r="D21" s="689">
        <v>19092.033796016898</v>
      </c>
      <c r="E21" s="689">
        <v>16224.511930585682</v>
      </c>
      <c r="F21" s="689">
        <v>14270.096673767</v>
      </c>
      <c r="G21" s="689">
        <v>14611.742424242424</v>
      </c>
      <c r="H21" s="689">
        <v>9198.402130492677</v>
      </c>
      <c r="I21" s="689">
        <v>8983.737294761531</v>
      </c>
      <c r="J21" s="689">
        <v>8507.44747569771</v>
      </c>
      <c r="K21" s="689">
        <v>7962.29971724788</v>
      </c>
      <c r="L21" s="689">
        <v>7693.111408091362</v>
      </c>
      <c r="M21" s="689">
        <v>6656.307129798904</v>
      </c>
      <c r="N21" s="689">
        <v>6392.400917130691</v>
      </c>
      <c r="O21" s="689">
        <v>6763.676148796499</v>
      </c>
      <c r="P21" s="689">
        <v>6513.006654567453</v>
      </c>
      <c r="Q21" s="689">
        <v>5383.573243014394</v>
      </c>
      <c r="R21" s="689">
        <v>4064.4058885383806</v>
      </c>
      <c r="S21" s="689">
        <v>7320.87298566172</v>
      </c>
      <c r="T21" s="689">
        <v>8981.813909380062</v>
      </c>
    </row>
    <row r="22" spans="1:20" s="320" customFormat="1" ht="14.25">
      <c r="A22" s="320" t="s">
        <v>701</v>
      </c>
      <c r="B22" s="691"/>
      <c r="C22" s="691"/>
      <c r="D22" s="691"/>
      <c r="E22" s="691"/>
      <c r="F22" s="691"/>
      <c r="G22" s="691"/>
      <c r="H22" s="691"/>
      <c r="I22" s="691"/>
      <c r="J22" s="691"/>
      <c r="K22" s="691"/>
      <c r="L22" s="691"/>
      <c r="M22" s="691"/>
      <c r="N22" s="691"/>
      <c r="O22" s="691"/>
      <c r="P22" s="691"/>
      <c r="Q22" s="691"/>
      <c r="R22" s="691"/>
      <c r="S22" s="691"/>
      <c r="T22" s="691"/>
    </row>
    <row r="23" spans="1:20" s="316" customFormat="1" ht="15">
      <c r="A23" s="316" t="s">
        <v>702</v>
      </c>
      <c r="B23" s="690">
        <v>0</v>
      </c>
      <c r="C23" s="689">
        <v>-2957.446808510638</v>
      </c>
      <c r="D23" s="690">
        <v>-980.6879903439951</v>
      </c>
      <c r="E23" s="690">
        <v>-206.07375271149658</v>
      </c>
      <c r="F23" s="690">
        <v>107.8158282811732</v>
      </c>
      <c r="G23" s="689">
        <v>2424.242424242424</v>
      </c>
      <c r="H23" s="690">
        <v>-146.47137150466065</v>
      </c>
      <c r="I23" s="690">
        <v>-750.5863956215793</v>
      </c>
      <c r="J23" s="690">
        <v>0</v>
      </c>
      <c r="K23" s="690">
        <v>999.0574929311971</v>
      </c>
      <c r="L23" s="690">
        <v>-242.9838415745353</v>
      </c>
      <c r="M23" s="690">
        <v>255.9414990859233</v>
      </c>
      <c r="N23" s="690">
        <v>180.15067147068456</v>
      </c>
      <c r="O23" s="690">
        <v>-240.70021881838068</v>
      </c>
      <c r="P23" s="690">
        <v>949.7882637628553</v>
      </c>
      <c r="Q23" s="690">
        <v>670.6181202370873</v>
      </c>
      <c r="R23" s="690">
        <v>-31.545741324921117</v>
      </c>
      <c r="S23" s="690">
        <v>88.56744068011675</v>
      </c>
      <c r="T23" s="690">
        <v>8.895826514598406</v>
      </c>
    </row>
    <row r="24" spans="1:20" s="320" customFormat="1" ht="14.25">
      <c r="A24" s="320" t="s">
        <v>702</v>
      </c>
      <c r="B24" s="691"/>
      <c r="C24" s="691"/>
      <c r="D24" s="691"/>
      <c r="E24" s="691"/>
      <c r="F24" s="691"/>
      <c r="G24" s="691"/>
      <c r="H24" s="691"/>
      <c r="I24" s="691"/>
      <c r="J24" s="691"/>
      <c r="K24" s="691"/>
      <c r="L24" s="691"/>
      <c r="M24" s="691"/>
      <c r="N24" s="691"/>
      <c r="O24" s="691"/>
      <c r="P24" s="691"/>
      <c r="Q24" s="691"/>
      <c r="R24" s="691"/>
      <c r="S24" s="691"/>
      <c r="T24" s="691"/>
    </row>
    <row r="25" spans="1:20" s="331" customFormat="1" ht="15">
      <c r="A25" s="331" t="s">
        <v>703</v>
      </c>
      <c r="B25" s="694">
        <v>53129.032258064515</v>
      </c>
      <c r="C25" s="335">
        <v>27397.872340425532</v>
      </c>
      <c r="D25" s="335">
        <v>18111.345805672903</v>
      </c>
      <c r="E25" s="335">
        <v>16018.438177874186</v>
      </c>
      <c r="F25" s="335">
        <v>14377.912502048173</v>
      </c>
      <c r="G25" s="335">
        <v>17035.984848484848</v>
      </c>
      <c r="H25" s="335">
        <v>9051.930758988017</v>
      </c>
      <c r="I25" s="335">
        <v>8233.150899139951</v>
      </c>
      <c r="J25" s="335">
        <v>8507.44747569771</v>
      </c>
      <c r="K25" s="335">
        <v>8961.357210179078</v>
      </c>
      <c r="L25" s="335">
        <v>7450.127566516827</v>
      </c>
      <c r="M25" s="335">
        <v>6912.248628884827</v>
      </c>
      <c r="N25" s="335">
        <v>6572.551588601375</v>
      </c>
      <c r="O25" s="335">
        <v>6522.975929978118</v>
      </c>
      <c r="P25" s="335">
        <v>7462.794918330308</v>
      </c>
      <c r="Q25" s="335">
        <v>6054.191363251482</v>
      </c>
      <c r="R25" s="335">
        <v>4032.8601472134596</v>
      </c>
      <c r="S25" s="335">
        <v>7409.440426341836</v>
      </c>
      <c r="T25" s="335">
        <v>8990.70973589466</v>
      </c>
    </row>
    <row r="26" s="324" customFormat="1" ht="14.25" customHeight="1">
      <c r="A26" s="324" t="s">
        <v>704</v>
      </c>
    </row>
    <row r="27" spans="1:28" ht="12">
      <c r="A27" s="680"/>
      <c r="B27" s="353"/>
      <c r="C27" s="353"/>
      <c r="D27" s="353"/>
      <c r="E27" s="353"/>
      <c r="F27" s="353"/>
      <c r="G27" s="353"/>
      <c r="H27" s="353"/>
      <c r="I27" s="353"/>
      <c r="J27" s="353"/>
      <c r="K27" s="353"/>
      <c r="L27" s="353"/>
      <c r="M27" s="353"/>
      <c r="N27" s="353"/>
      <c r="O27" s="353"/>
      <c r="P27" s="353"/>
      <c r="Q27" s="353"/>
      <c r="R27" s="353"/>
      <c r="S27" s="353"/>
      <c r="T27" s="357"/>
      <c r="U27" s="357"/>
      <c r="V27" s="357"/>
      <c r="W27" s="357"/>
      <c r="X27" s="357"/>
      <c r="Y27" s="357"/>
      <c r="Z27" s="357"/>
      <c r="AA27" s="357"/>
      <c r="AB27" s="357"/>
    </row>
    <row r="28" spans="1:18" ht="12">
      <c r="A28" s="329" t="s">
        <v>705</v>
      </c>
      <c r="B28" s="357"/>
      <c r="C28" s="357"/>
      <c r="D28" s="357"/>
      <c r="E28" s="357"/>
      <c r="F28" s="358"/>
      <c r="G28" s="357"/>
      <c r="H28" s="357"/>
      <c r="J28" s="357"/>
      <c r="K28" s="357"/>
      <c r="L28" s="357"/>
      <c r="M28" s="357"/>
      <c r="N28" s="357"/>
      <c r="O28" s="357"/>
      <c r="P28" s="358"/>
      <c r="Q28" s="357"/>
      <c r="R28" s="357"/>
    </row>
    <row r="29" ht="12">
      <c r="A29" s="329" t="s">
        <v>105</v>
      </c>
    </row>
    <row r="31" ht="12">
      <c r="A31" s="329" t="s">
        <v>707</v>
      </c>
    </row>
    <row r="32" ht="12">
      <c r="A32" s="329" t="s">
        <v>106</v>
      </c>
    </row>
  </sheetData>
  <sheetProtection/>
  <printOptions/>
  <pageMargins left="0.75" right="0.75" top="1" bottom="1" header="0.5" footer="0.5"/>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8:AN24"/>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33.125" style="360" customWidth="1"/>
    <col min="2" max="29" width="6.75390625" style="360" customWidth="1"/>
    <col min="30" max="33" width="7.25390625" style="360" customWidth="1"/>
    <col min="34" max="40" width="6.875" style="360" customWidth="1"/>
    <col min="41" max="16384" width="11.375" style="360" customWidth="1"/>
  </cols>
  <sheetData>
    <row r="1" ht="15"/>
    <row r="2" ht="15"/>
    <row r="3" ht="15"/>
    <row r="4" ht="15"/>
    <row r="8" ht="15.75">
      <c r="A8" s="359" t="s">
        <v>107</v>
      </c>
    </row>
    <row r="9" s="359" customFormat="1" ht="15.75">
      <c r="A9" s="360" t="s">
        <v>108</v>
      </c>
    </row>
    <row r="10" s="359" customFormat="1" ht="15.75">
      <c r="A10" s="361"/>
    </row>
    <row r="11" spans="2:40" s="362" customFormat="1" ht="15.75">
      <c r="B11" s="362">
        <v>1970</v>
      </c>
      <c r="C11" s="362">
        <v>1971</v>
      </c>
      <c r="D11" s="362">
        <v>1972</v>
      </c>
      <c r="E11" s="362">
        <v>1973</v>
      </c>
      <c r="F11" s="362">
        <v>1974</v>
      </c>
      <c r="G11" s="362">
        <v>1975</v>
      </c>
      <c r="H11" s="362">
        <v>1976</v>
      </c>
      <c r="I11" s="362">
        <v>1977</v>
      </c>
      <c r="J11" s="362">
        <v>1978</v>
      </c>
      <c r="K11" s="362">
        <v>1979</v>
      </c>
      <c r="L11" s="362">
        <v>1980</v>
      </c>
      <c r="M11" s="362">
        <v>1981</v>
      </c>
      <c r="N11" s="362">
        <v>1982</v>
      </c>
      <c r="O11" s="362">
        <v>1983</v>
      </c>
      <c r="P11" s="362">
        <v>1984</v>
      </c>
      <c r="Q11" s="362">
        <v>1985</v>
      </c>
      <c r="R11" s="362">
        <v>1986</v>
      </c>
      <c r="S11" s="362">
        <v>1987</v>
      </c>
      <c r="T11" s="362">
        <v>1988</v>
      </c>
      <c r="U11" s="362">
        <v>1989</v>
      </c>
      <c r="V11" s="362">
        <v>1990</v>
      </c>
      <c r="W11" s="362">
        <v>1991</v>
      </c>
      <c r="X11" s="362">
        <v>1992</v>
      </c>
      <c r="Y11" s="362">
        <v>1993</v>
      </c>
      <c r="Z11" s="362">
        <v>1994</v>
      </c>
      <c r="AA11" s="362">
        <v>1995</v>
      </c>
      <c r="AB11" s="362">
        <v>1996</v>
      </c>
      <c r="AC11" s="362">
        <v>1997</v>
      </c>
      <c r="AD11" s="362">
        <v>1998</v>
      </c>
      <c r="AE11" s="362">
        <v>1999</v>
      </c>
      <c r="AF11" s="362">
        <v>2000</v>
      </c>
      <c r="AG11" s="362">
        <v>2001</v>
      </c>
      <c r="AH11" s="362">
        <v>2002</v>
      </c>
      <c r="AI11" s="362">
        <v>2003</v>
      </c>
      <c r="AJ11" s="362">
        <v>2004</v>
      </c>
      <c r="AK11" s="362">
        <v>2005</v>
      </c>
      <c r="AL11" s="362">
        <v>2006</v>
      </c>
      <c r="AM11" s="362">
        <v>2007</v>
      </c>
      <c r="AN11" s="362">
        <v>2008</v>
      </c>
    </row>
    <row r="12" spans="1:40" s="363" customFormat="1" ht="15">
      <c r="A12" s="363" t="s">
        <v>501</v>
      </c>
      <c r="B12" s="364" t="s">
        <v>529</v>
      </c>
      <c r="C12" s="364" t="s">
        <v>529</v>
      </c>
      <c r="D12" s="364" t="s">
        <v>529</v>
      </c>
      <c r="E12" s="363">
        <v>0.8</v>
      </c>
      <c r="F12" s="363">
        <v>1.1</v>
      </c>
      <c r="G12" s="363">
        <v>1.3</v>
      </c>
      <c r="H12" s="363">
        <v>1.7</v>
      </c>
      <c r="I12" s="363">
        <v>1.9</v>
      </c>
      <c r="J12" s="363">
        <v>2.2</v>
      </c>
      <c r="K12" s="363">
        <v>2.3</v>
      </c>
      <c r="L12" s="363">
        <v>3.1</v>
      </c>
      <c r="M12" s="365">
        <v>3</v>
      </c>
      <c r="N12" s="363">
        <v>2.7</v>
      </c>
      <c r="O12" s="365">
        <v>2.5</v>
      </c>
      <c r="P12" s="365">
        <v>2.6</v>
      </c>
      <c r="Q12" s="365">
        <v>3.4</v>
      </c>
      <c r="R12" s="365">
        <v>3.6</v>
      </c>
      <c r="S12" s="365">
        <v>4</v>
      </c>
      <c r="T12" s="365">
        <v>3.966944444444444</v>
      </c>
      <c r="U12" s="365">
        <v>3.34</v>
      </c>
      <c r="V12" s="365">
        <v>3.595</v>
      </c>
      <c r="W12" s="365">
        <v>3.5869444444444443</v>
      </c>
      <c r="X12" s="365">
        <v>3.386111111111111</v>
      </c>
      <c r="Y12" s="365">
        <v>3.795</v>
      </c>
      <c r="Z12" s="365">
        <v>3.8580555555555556</v>
      </c>
      <c r="AA12" s="365">
        <v>4.046944444444445</v>
      </c>
      <c r="AB12" s="365">
        <v>4.3661111111111115</v>
      </c>
      <c r="AC12" s="365">
        <v>4.271944444444444</v>
      </c>
      <c r="AD12" s="365">
        <v>4.195</v>
      </c>
      <c r="AE12" s="365">
        <v>4.14</v>
      </c>
      <c r="AF12" s="365">
        <v>4.003</v>
      </c>
      <c r="AG12" s="365">
        <v>4.476</v>
      </c>
      <c r="AH12" s="366">
        <v>4.553</v>
      </c>
      <c r="AI12" s="366">
        <v>4.42</v>
      </c>
      <c r="AJ12" s="366">
        <v>4.72</v>
      </c>
      <c r="AK12" s="366">
        <v>4.415</v>
      </c>
      <c r="AL12" s="365">
        <v>4.43694444444444</v>
      </c>
      <c r="AM12" s="365">
        <v>4.44888888888889</v>
      </c>
      <c r="AN12" s="365">
        <v>5.63388888888889</v>
      </c>
    </row>
    <row r="13" spans="1:40" s="367" customFormat="1" ht="14.25">
      <c r="A13" s="367" t="s">
        <v>502</v>
      </c>
      <c r="O13" s="368"/>
      <c r="P13" s="368"/>
      <c r="Q13" s="368"/>
      <c r="R13" s="368"/>
      <c r="S13" s="368"/>
      <c r="T13" s="368"/>
      <c r="U13" s="368"/>
      <c r="V13" s="368"/>
      <c r="W13" s="368"/>
      <c r="X13" s="368"/>
      <c r="Y13" s="368"/>
      <c r="Z13" s="368"/>
      <c r="AA13" s="368"/>
      <c r="AB13" s="368"/>
      <c r="AC13" s="368"/>
      <c r="AD13" s="368"/>
      <c r="AE13" s="368"/>
      <c r="AF13" s="368"/>
      <c r="AG13" s="368"/>
      <c r="AH13" s="368"/>
      <c r="AI13" s="368"/>
      <c r="AN13" s="368"/>
    </row>
    <row r="14" spans="1:40" s="369" customFormat="1" ht="15">
      <c r="A14" s="369" t="s">
        <v>387</v>
      </c>
      <c r="B14" s="369">
        <v>12.1</v>
      </c>
      <c r="C14" s="369">
        <v>12.8</v>
      </c>
      <c r="D14" s="370">
        <v>14</v>
      </c>
      <c r="E14" s="369">
        <v>15.1</v>
      </c>
      <c r="F14" s="369">
        <v>14.6</v>
      </c>
      <c r="G14" s="369">
        <v>16.6</v>
      </c>
      <c r="H14" s="370">
        <v>20</v>
      </c>
      <c r="I14" s="369">
        <v>21.3</v>
      </c>
      <c r="J14" s="369">
        <v>22.9</v>
      </c>
      <c r="K14" s="369">
        <v>24.1</v>
      </c>
      <c r="L14" s="369">
        <v>24.7</v>
      </c>
      <c r="M14" s="369">
        <v>25.4</v>
      </c>
      <c r="N14" s="369">
        <v>25.6</v>
      </c>
      <c r="O14" s="370">
        <v>26.1</v>
      </c>
      <c r="P14" s="370">
        <v>27.3</v>
      </c>
      <c r="Q14" s="370">
        <v>33.9</v>
      </c>
      <c r="R14" s="370">
        <v>33</v>
      </c>
      <c r="S14" s="370">
        <v>35.3</v>
      </c>
      <c r="T14" s="370">
        <v>32.18</v>
      </c>
      <c r="U14" s="370">
        <v>29.911944444444444</v>
      </c>
      <c r="V14" s="370">
        <v>30.693055555555556</v>
      </c>
      <c r="W14" s="370">
        <v>34.308055555555555</v>
      </c>
      <c r="X14" s="370">
        <v>34.11694444444444</v>
      </c>
      <c r="Y14" s="370">
        <v>36.36111111111111</v>
      </c>
      <c r="Z14" s="370">
        <v>36.61416666666666</v>
      </c>
      <c r="AA14" s="370">
        <v>37.12388888888889</v>
      </c>
      <c r="AB14" s="370">
        <v>41.04694444444444</v>
      </c>
      <c r="AC14" s="370">
        <v>37.60388888888889</v>
      </c>
      <c r="AD14" s="370">
        <v>38.96694444444444</v>
      </c>
      <c r="AE14" s="370">
        <v>39.29194444444445</v>
      </c>
      <c r="AF14" s="370">
        <v>37.34777777777777</v>
      </c>
      <c r="AG14" s="370">
        <v>40.59916666666667</v>
      </c>
      <c r="AH14" s="371">
        <v>41.0969444444444</v>
      </c>
      <c r="AI14" s="371">
        <v>42.11</v>
      </c>
      <c r="AJ14" s="371">
        <v>42.01</v>
      </c>
      <c r="AK14" s="371">
        <v>42.46472222222222</v>
      </c>
      <c r="AL14" s="370">
        <v>41.97888888</v>
      </c>
      <c r="AM14" s="370">
        <v>44.17888778</v>
      </c>
      <c r="AN14" s="370">
        <v>42.5791666666667</v>
      </c>
    </row>
    <row r="15" spans="1:40" s="367" customFormat="1" ht="14.25">
      <c r="A15" s="367" t="s">
        <v>721</v>
      </c>
      <c r="D15" s="368"/>
      <c r="O15" s="368"/>
      <c r="P15" s="368"/>
      <c r="Q15" s="368"/>
      <c r="R15" s="368"/>
      <c r="S15" s="368"/>
      <c r="T15" s="368"/>
      <c r="U15" s="368"/>
      <c r="V15" s="368"/>
      <c r="W15" s="368"/>
      <c r="X15" s="368"/>
      <c r="Y15" s="368"/>
      <c r="Z15" s="368"/>
      <c r="AA15" s="368"/>
      <c r="AB15" s="368"/>
      <c r="AC15" s="368"/>
      <c r="AD15" s="368"/>
      <c r="AE15" s="368"/>
      <c r="AF15" s="368"/>
      <c r="AG15" s="368"/>
      <c r="AH15" s="368"/>
      <c r="AI15" s="368"/>
      <c r="AN15" s="368"/>
    </row>
    <row r="16" spans="1:40" s="369" customFormat="1" ht="15">
      <c r="A16" s="369" t="s">
        <v>722</v>
      </c>
      <c r="B16" s="369">
        <v>12.1</v>
      </c>
      <c r="C16" s="369">
        <v>12.8</v>
      </c>
      <c r="D16" s="370">
        <v>14</v>
      </c>
      <c r="E16" s="369">
        <v>15.9</v>
      </c>
      <c r="F16" s="369">
        <v>15.7</v>
      </c>
      <c r="G16" s="369">
        <v>17.9</v>
      </c>
      <c r="H16" s="369">
        <v>21.7</v>
      </c>
      <c r="I16" s="369">
        <v>23.2</v>
      </c>
      <c r="J16" s="369">
        <v>25.1</v>
      </c>
      <c r="K16" s="369">
        <v>26.4</v>
      </c>
      <c r="L16" s="369">
        <v>27.8</v>
      </c>
      <c r="M16" s="369">
        <v>28.4</v>
      </c>
      <c r="N16" s="369">
        <v>28.3</v>
      </c>
      <c r="O16" s="370">
        <v>28.6</v>
      </c>
      <c r="P16" s="370">
        <v>29.9</v>
      </c>
      <c r="Q16" s="370">
        <v>37.3</v>
      </c>
      <c r="R16" s="370">
        <v>36.6</v>
      </c>
      <c r="S16" s="370">
        <v>39.3</v>
      </c>
      <c r="T16" s="370">
        <v>36.14694444444444</v>
      </c>
      <c r="U16" s="370">
        <v>33.25194444444445</v>
      </c>
      <c r="V16" s="370">
        <v>34.28805555555556</v>
      </c>
      <c r="W16" s="370">
        <v>37.895</v>
      </c>
      <c r="X16" s="370">
        <v>37.503055555555555</v>
      </c>
      <c r="Y16" s="370">
        <v>40.15611111111111</v>
      </c>
      <c r="Z16" s="370">
        <v>40.472222222222214</v>
      </c>
      <c r="AA16" s="370">
        <v>41.170833333333334</v>
      </c>
      <c r="AB16" s="370">
        <v>45.41305555555555</v>
      </c>
      <c r="AC16" s="370">
        <v>41.87583333333333</v>
      </c>
      <c r="AD16" s="370">
        <v>43.16194444444444</v>
      </c>
      <c r="AE16" s="370">
        <v>43.43194444444445</v>
      </c>
      <c r="AF16" s="370">
        <v>41.35077777777777</v>
      </c>
      <c r="AG16" s="370">
        <v>45.07516666666667</v>
      </c>
      <c r="AH16" s="370">
        <f>AH12+AH14</f>
        <v>45.649944444444394</v>
      </c>
      <c r="AI16" s="370">
        <f>AI12+AI14</f>
        <v>46.53</v>
      </c>
      <c r="AJ16" s="370">
        <f>AJ12+AJ14</f>
        <v>46.73</v>
      </c>
      <c r="AK16" s="370">
        <v>46.87972222222222</v>
      </c>
      <c r="AL16" s="370">
        <v>46.4158333244444</v>
      </c>
      <c r="AM16" s="370">
        <v>48.6277766688889</v>
      </c>
      <c r="AN16" s="370">
        <v>48.2130555555556</v>
      </c>
    </row>
    <row r="17" spans="1:40" s="367" customFormat="1" ht="14.25">
      <c r="A17" s="367" t="s">
        <v>723</v>
      </c>
      <c r="AE17" s="368"/>
      <c r="AF17" s="368"/>
      <c r="AG17" s="368"/>
      <c r="AH17" s="368"/>
      <c r="AI17" s="368"/>
      <c r="AN17" s="368"/>
    </row>
    <row r="18" spans="1:40" s="369" customFormat="1" ht="15">
      <c r="A18" s="369" t="s">
        <v>724</v>
      </c>
      <c r="B18" s="369">
        <v>2.4</v>
      </c>
      <c r="C18" s="369">
        <v>3.1</v>
      </c>
      <c r="D18" s="369">
        <v>3.4</v>
      </c>
      <c r="E18" s="369">
        <v>3.9</v>
      </c>
      <c r="F18" s="369">
        <v>4.2</v>
      </c>
      <c r="G18" s="369">
        <v>4.3</v>
      </c>
      <c r="H18" s="369">
        <v>5.6</v>
      </c>
      <c r="I18" s="369">
        <v>5.4</v>
      </c>
      <c r="J18" s="369">
        <v>5.9</v>
      </c>
      <c r="K18" s="369">
        <v>6.2</v>
      </c>
      <c r="L18" s="369">
        <v>6.7</v>
      </c>
      <c r="M18" s="369">
        <v>7.6</v>
      </c>
      <c r="N18" s="369">
        <v>7.7</v>
      </c>
      <c r="O18" s="370">
        <v>6.591944444444446</v>
      </c>
      <c r="P18" s="370">
        <v>6.954166666666666</v>
      </c>
      <c r="Q18" s="370">
        <v>8.280277777777775</v>
      </c>
      <c r="R18" s="370">
        <v>8.45805555555556</v>
      </c>
      <c r="S18" s="370">
        <v>8.2925</v>
      </c>
      <c r="T18" s="370">
        <v>8.093611111111109</v>
      </c>
      <c r="U18" s="370">
        <v>7.146111111111112</v>
      </c>
      <c r="V18" s="370">
        <v>6.845</v>
      </c>
      <c r="W18" s="370">
        <v>6.9441666666666695</v>
      </c>
      <c r="X18" s="370">
        <v>6.921666666666662</v>
      </c>
      <c r="Y18" s="370">
        <v>6.398611111111108</v>
      </c>
      <c r="Z18" s="370">
        <v>7.177499999999994</v>
      </c>
      <c r="AA18" s="370">
        <v>7.683888888888893</v>
      </c>
      <c r="AB18" s="370">
        <v>8.930833333333336</v>
      </c>
      <c r="AC18" s="370">
        <v>6.820277777777782</v>
      </c>
      <c r="AD18" s="370">
        <v>9.130833333333335</v>
      </c>
      <c r="AE18" s="370">
        <v>4.986944444444445</v>
      </c>
      <c r="AF18" s="370">
        <v>4.485833333333327</v>
      </c>
      <c r="AG18" s="370">
        <v>5.846111111111111</v>
      </c>
      <c r="AH18" s="371">
        <v>6.10916666666667</v>
      </c>
      <c r="AI18" s="371">
        <v>5.72</v>
      </c>
      <c r="AJ18" s="371">
        <v>4.864166666666666</v>
      </c>
      <c r="AK18" s="371">
        <v>3.22444444444444</v>
      </c>
      <c r="AL18" s="370">
        <v>5.83416666666666</v>
      </c>
      <c r="AM18" s="370">
        <v>2.96555555555554</v>
      </c>
      <c r="AN18" s="370">
        <v>6.75722222222223</v>
      </c>
    </row>
    <row r="19" spans="1:40" s="372" customFormat="1" ht="14.25">
      <c r="A19" s="372" t="s">
        <v>725</v>
      </c>
      <c r="O19" s="373"/>
      <c r="P19" s="373"/>
      <c r="Q19" s="373"/>
      <c r="R19" s="373"/>
      <c r="S19" s="373"/>
      <c r="T19" s="373"/>
      <c r="U19" s="373"/>
      <c r="V19" s="373"/>
      <c r="W19" s="373"/>
      <c r="X19" s="373"/>
      <c r="Y19" s="373"/>
      <c r="Z19" s="373"/>
      <c r="AA19" s="373"/>
      <c r="AB19" s="373"/>
      <c r="AC19" s="373"/>
      <c r="AD19" s="373"/>
      <c r="AE19" s="373"/>
      <c r="AF19" s="373"/>
      <c r="AG19" s="373"/>
      <c r="AH19" s="373"/>
      <c r="AI19" s="374"/>
      <c r="AN19" s="373"/>
    </row>
    <row r="20" spans="1:40" s="375" customFormat="1" ht="15.75">
      <c r="A20" s="375" t="s">
        <v>726</v>
      </c>
      <c r="B20" s="375">
        <v>14.6</v>
      </c>
      <c r="C20" s="375">
        <v>15.9</v>
      </c>
      <c r="D20" s="375">
        <v>17.4</v>
      </c>
      <c r="E20" s="375">
        <v>19.8</v>
      </c>
      <c r="F20" s="375">
        <v>19.9</v>
      </c>
      <c r="G20" s="375">
        <v>22.2</v>
      </c>
      <c r="H20" s="375">
        <v>27.3</v>
      </c>
      <c r="I20" s="375">
        <v>28.7</v>
      </c>
      <c r="J20" s="376">
        <v>31</v>
      </c>
      <c r="K20" s="375">
        <v>32.7</v>
      </c>
      <c r="L20" s="375">
        <v>34.5</v>
      </c>
      <c r="M20" s="376">
        <v>36</v>
      </c>
      <c r="N20" s="375">
        <v>36.1</v>
      </c>
      <c r="O20" s="376">
        <v>35.191944444444445</v>
      </c>
      <c r="P20" s="376">
        <v>36.85416666666667</v>
      </c>
      <c r="Q20" s="376">
        <v>45.58027777777777</v>
      </c>
      <c r="R20" s="376">
        <v>45.05805555555556</v>
      </c>
      <c r="S20" s="376">
        <v>47.5925</v>
      </c>
      <c r="T20" s="376">
        <v>44.24055555555555</v>
      </c>
      <c r="U20" s="376">
        <v>40.39805555555556</v>
      </c>
      <c r="V20" s="376">
        <v>41.13305555555556</v>
      </c>
      <c r="W20" s="376">
        <v>44.839166666666664</v>
      </c>
      <c r="X20" s="376">
        <v>44.424722222222215</v>
      </c>
      <c r="Y20" s="376">
        <v>46.55472222222222</v>
      </c>
      <c r="Z20" s="376">
        <v>47.64972222222221</v>
      </c>
      <c r="AA20" s="376">
        <v>48.85472222222223</v>
      </c>
      <c r="AB20" s="376">
        <v>54.343888888888884</v>
      </c>
      <c r="AC20" s="376">
        <v>48.696111111111115</v>
      </c>
      <c r="AD20" s="376">
        <v>52.29277777777777</v>
      </c>
      <c r="AE20" s="376">
        <v>48.418888888888894</v>
      </c>
      <c r="AF20" s="376">
        <v>45.8366111111111</v>
      </c>
      <c r="AG20" s="376">
        <f>SUM(AG16:AG18)</f>
        <v>50.92127777777778</v>
      </c>
      <c r="AH20" s="376">
        <f>SUM(AH16:AH18)</f>
        <v>51.75911111111107</v>
      </c>
      <c r="AI20" s="376">
        <f>SUM(AI16:AI18)</f>
        <v>52.25</v>
      </c>
      <c r="AJ20" s="376">
        <f>AJ16+AJ18</f>
        <v>51.594166666666666</v>
      </c>
      <c r="AK20" s="376">
        <v>50.11916666666666</v>
      </c>
      <c r="AL20" s="376">
        <v>52.2499999911111</v>
      </c>
      <c r="AM20" s="376">
        <v>51.5933322244444</v>
      </c>
      <c r="AN20" s="376">
        <v>54.9702777777778</v>
      </c>
    </row>
    <row r="21" spans="1:32" s="372" customFormat="1" ht="14.25">
      <c r="A21" s="372" t="s">
        <v>576</v>
      </c>
      <c r="O21" s="373"/>
      <c r="P21" s="373"/>
      <c r="Q21" s="373"/>
      <c r="R21" s="373"/>
      <c r="S21" s="373"/>
      <c r="T21" s="373"/>
      <c r="U21" s="373"/>
      <c r="V21" s="373"/>
      <c r="W21" s="373"/>
      <c r="X21" s="373"/>
      <c r="Y21" s="373"/>
      <c r="Z21" s="373"/>
      <c r="AA21" s="373"/>
      <c r="AB21" s="373"/>
      <c r="AC21" s="373"/>
      <c r="AD21" s="373"/>
      <c r="AE21" s="373"/>
      <c r="AF21" s="373"/>
    </row>
    <row r="23" s="377" customFormat="1" ht="12.75">
      <c r="A23" s="377" t="s">
        <v>566</v>
      </c>
    </row>
    <row r="24" s="377" customFormat="1" ht="12.75">
      <c r="A24" s="377" t="s">
        <v>567</v>
      </c>
    </row>
  </sheetData>
  <sheetProtection/>
  <printOptions/>
  <pageMargins left="0.75" right="0.75" top="1" bottom="1" header="0.5" footer="0.5"/>
  <pageSetup fitToWidth="2" fitToHeight="1" horizontalDpi="600" verticalDpi="600" orientation="landscape" paperSize="9" scale="81"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8:AP30"/>
  <sheetViews>
    <sheetView zoomScale="75" zoomScaleNormal="75" workbookViewId="0" topLeftCell="A1">
      <pane xSplit="1" topLeftCell="B1" activePane="topRight" state="frozen"/>
      <selection pane="topLeft" activeCell="A1" sqref="A1"/>
      <selection pane="topRight" activeCell="A17" sqref="A17"/>
    </sheetView>
  </sheetViews>
  <sheetFormatPr defaultColWidth="9.00390625" defaultRowHeight="12"/>
  <cols>
    <col min="1" max="1" width="34.375" style="360" customWidth="1"/>
    <col min="2" max="34" width="6.75390625" style="360" customWidth="1"/>
    <col min="35" max="40" width="7.125" style="360" customWidth="1"/>
    <col min="41" max="16384" width="11.375" style="360" customWidth="1"/>
  </cols>
  <sheetData>
    <row r="1" ht="15"/>
    <row r="2" ht="15"/>
    <row r="3" ht="15"/>
    <row r="4" ht="15"/>
    <row r="8" ht="15.75">
      <c r="A8" s="359" t="s">
        <v>109</v>
      </c>
    </row>
    <row r="9" s="359" customFormat="1" ht="15.75">
      <c r="A9" s="361" t="s">
        <v>110</v>
      </c>
    </row>
    <row r="10" s="359" customFormat="1" ht="15.75">
      <c r="A10" s="361"/>
    </row>
    <row r="11" spans="2:40" s="362" customFormat="1" ht="15.75">
      <c r="B11" s="362">
        <v>1970</v>
      </c>
      <c r="C11" s="362">
        <v>1971</v>
      </c>
      <c r="D11" s="362">
        <v>1972</v>
      </c>
      <c r="E11" s="362">
        <v>1973</v>
      </c>
      <c r="F11" s="362">
        <v>1974</v>
      </c>
      <c r="G11" s="362">
        <v>1975</v>
      </c>
      <c r="H11" s="362">
        <v>1976</v>
      </c>
      <c r="I11" s="362">
        <v>1977</v>
      </c>
      <c r="J11" s="362">
        <v>1978</v>
      </c>
      <c r="K11" s="362">
        <v>1979</v>
      </c>
      <c r="L11" s="362">
        <v>1980</v>
      </c>
      <c r="M11" s="362">
        <v>1981</v>
      </c>
      <c r="N11" s="362">
        <v>1982</v>
      </c>
      <c r="O11" s="362">
        <v>1983</v>
      </c>
      <c r="P11" s="362">
        <v>1984</v>
      </c>
      <c r="Q11" s="362">
        <v>1985</v>
      </c>
      <c r="R11" s="362">
        <v>1986</v>
      </c>
      <c r="S11" s="362">
        <v>1987</v>
      </c>
      <c r="T11" s="362">
        <v>1988</v>
      </c>
      <c r="U11" s="362">
        <v>1989</v>
      </c>
      <c r="V11" s="362">
        <v>1990</v>
      </c>
      <c r="W11" s="362">
        <v>1991</v>
      </c>
      <c r="X11" s="362">
        <v>1992</v>
      </c>
      <c r="Y11" s="362">
        <v>1993</v>
      </c>
      <c r="Z11" s="362">
        <v>1994</v>
      </c>
      <c r="AA11" s="362">
        <v>1995</v>
      </c>
      <c r="AB11" s="362">
        <v>1996</v>
      </c>
      <c r="AC11" s="362">
        <v>1997</v>
      </c>
      <c r="AD11" s="362">
        <v>1998</v>
      </c>
      <c r="AE11" s="362">
        <v>1999</v>
      </c>
      <c r="AF11" s="362">
        <v>2000</v>
      </c>
      <c r="AG11" s="362">
        <v>2001</v>
      </c>
      <c r="AH11" s="362">
        <v>2002</v>
      </c>
      <c r="AI11" s="362">
        <v>2003</v>
      </c>
      <c r="AJ11" s="362">
        <v>2004</v>
      </c>
      <c r="AK11" s="362">
        <v>2005</v>
      </c>
      <c r="AL11" s="362">
        <v>2006</v>
      </c>
      <c r="AM11" s="378">
        <v>2007</v>
      </c>
      <c r="AN11" s="362">
        <v>2008</v>
      </c>
    </row>
    <row r="12" spans="1:41" s="369" customFormat="1" ht="15">
      <c r="A12" s="369" t="s">
        <v>653</v>
      </c>
      <c r="B12" s="369">
        <v>14.3</v>
      </c>
      <c r="C12" s="369">
        <v>15.5</v>
      </c>
      <c r="D12" s="370">
        <v>17</v>
      </c>
      <c r="E12" s="369">
        <v>18.5</v>
      </c>
      <c r="F12" s="369">
        <v>18.6</v>
      </c>
      <c r="G12" s="369">
        <v>20.8</v>
      </c>
      <c r="H12" s="369">
        <v>25.8</v>
      </c>
      <c r="I12" s="369">
        <v>26.9</v>
      </c>
      <c r="J12" s="369">
        <v>28.7</v>
      </c>
      <c r="K12" s="369">
        <v>29.9</v>
      </c>
      <c r="L12" s="369">
        <v>30.9</v>
      </c>
      <c r="M12" s="369">
        <v>29.5</v>
      </c>
      <c r="N12" s="369">
        <v>26.8</v>
      </c>
      <c r="O12" s="370">
        <v>18.6575</v>
      </c>
      <c r="P12" s="370">
        <v>13.336666666666666</v>
      </c>
      <c r="Q12" s="370">
        <v>17.820833333333333</v>
      </c>
      <c r="R12" s="370">
        <v>13.887777777777778</v>
      </c>
      <c r="S12" s="370">
        <v>11.838055555555554</v>
      </c>
      <c r="T12" s="370">
        <v>7.486944444444444</v>
      </c>
      <c r="U12" s="370">
        <v>4.924166666666667</v>
      </c>
      <c r="V12" s="370">
        <v>3.6166666666666667</v>
      </c>
      <c r="W12" s="370">
        <v>5.097222222222221</v>
      </c>
      <c r="X12" s="370">
        <v>4.799444444444444</v>
      </c>
      <c r="Y12" s="370">
        <v>5.650555555555556</v>
      </c>
      <c r="Z12" s="370">
        <v>7.057222222222221</v>
      </c>
      <c r="AA12" s="370">
        <v>6.006666666666667</v>
      </c>
      <c r="AB12" s="370">
        <v>9.159166666666666</v>
      </c>
      <c r="AC12" s="370">
        <v>5.491944444444444</v>
      </c>
      <c r="AD12" s="370">
        <v>6.791944444444445</v>
      </c>
      <c r="AE12" s="370">
        <v>4.708055555555555</v>
      </c>
      <c r="AF12" s="370">
        <v>2.9466666666666663</v>
      </c>
      <c r="AG12" s="370">
        <v>4.0744444444444445</v>
      </c>
      <c r="AH12" s="371">
        <v>4.40166666666667</v>
      </c>
      <c r="AI12" s="371">
        <v>4.75</v>
      </c>
      <c r="AJ12" s="371">
        <v>3.69</v>
      </c>
      <c r="AK12" s="371">
        <v>3.2316666666666665</v>
      </c>
      <c r="AL12" s="370">
        <v>3.427777777777778</v>
      </c>
      <c r="AM12" s="370">
        <v>2.169722222222222</v>
      </c>
      <c r="AN12" s="370">
        <v>1.4694444444444443</v>
      </c>
      <c r="AO12" s="379"/>
    </row>
    <row r="13" spans="1:41" s="367" customFormat="1" ht="15">
      <c r="A13" s="367" t="s">
        <v>654</v>
      </c>
      <c r="AE13" s="368"/>
      <c r="AF13" s="368"/>
      <c r="AG13" s="368"/>
      <c r="AH13" s="368"/>
      <c r="AI13" s="368"/>
      <c r="AL13" s="368"/>
      <c r="AM13" s="370"/>
      <c r="AN13" s="370"/>
      <c r="AO13" s="379"/>
    </row>
    <row r="14" spans="1:41" s="369" customFormat="1" ht="15">
      <c r="A14" s="369" t="s">
        <v>616</v>
      </c>
      <c r="B14" s="380" t="s">
        <v>529</v>
      </c>
      <c r="C14" s="380" t="s">
        <v>529</v>
      </c>
      <c r="D14" s="380" t="s">
        <v>529</v>
      </c>
      <c r="E14" s="380" t="s">
        <v>529</v>
      </c>
      <c r="F14" s="380" t="s">
        <v>529</v>
      </c>
      <c r="G14" s="380" t="s">
        <v>529</v>
      </c>
      <c r="H14" s="380" t="s">
        <v>529</v>
      </c>
      <c r="I14" s="380" t="s">
        <v>529</v>
      </c>
      <c r="J14" s="380" t="s">
        <v>529</v>
      </c>
      <c r="K14" s="380" t="s">
        <v>529</v>
      </c>
      <c r="L14" s="380" t="s">
        <v>529</v>
      </c>
      <c r="M14" s="380" t="s">
        <v>529</v>
      </c>
      <c r="N14" s="380" t="s">
        <v>529</v>
      </c>
      <c r="O14" s="370">
        <v>0.009166666666666667</v>
      </c>
      <c r="P14" s="370">
        <v>0.2652777777777778</v>
      </c>
      <c r="Q14" s="370">
        <v>0.059166666666666666</v>
      </c>
      <c r="R14" s="370">
        <v>0.29027777777777775</v>
      </c>
      <c r="S14" s="370">
        <v>0.5330555555555555</v>
      </c>
      <c r="T14" s="370">
        <v>0.7880555555555555</v>
      </c>
      <c r="U14" s="370">
        <v>1.6641666666666666</v>
      </c>
      <c r="V14" s="370">
        <v>2.495</v>
      </c>
      <c r="W14" s="370">
        <v>3.0508333333333333</v>
      </c>
      <c r="X14" s="370">
        <v>3.728611111111111</v>
      </c>
      <c r="Y14" s="370">
        <v>3.6572222222222224</v>
      </c>
      <c r="Z14" s="370">
        <v>3.9063888888888885</v>
      </c>
      <c r="AA14" s="370">
        <v>3.85</v>
      </c>
      <c r="AB14" s="370">
        <v>3.9794444444444443</v>
      </c>
      <c r="AC14" s="370">
        <v>3.7552777777777777</v>
      </c>
      <c r="AD14" s="370">
        <v>4.1130555555555555</v>
      </c>
      <c r="AE14" s="370">
        <v>3.4041666666666663</v>
      </c>
      <c r="AF14" s="370">
        <v>2.525</v>
      </c>
      <c r="AG14" s="370">
        <v>3.221388888888889</v>
      </c>
      <c r="AH14" s="371">
        <v>3.34722222222222</v>
      </c>
      <c r="AI14" s="371">
        <v>3.25</v>
      </c>
      <c r="AJ14" s="371">
        <v>2.76</v>
      </c>
      <c r="AK14" s="371">
        <v>2.3616666666666664</v>
      </c>
      <c r="AL14" s="370">
        <v>2.4425</v>
      </c>
      <c r="AM14" s="370">
        <v>2.6541666666666663</v>
      </c>
      <c r="AN14" s="370">
        <v>2.022222222222222</v>
      </c>
      <c r="AO14" s="379"/>
    </row>
    <row r="15" spans="1:41" s="367" customFormat="1" ht="15">
      <c r="A15" s="367" t="s">
        <v>617</v>
      </c>
      <c r="AE15" s="368"/>
      <c r="AF15" s="368"/>
      <c r="AG15" s="368"/>
      <c r="AH15" s="368"/>
      <c r="AI15" s="368"/>
      <c r="AJ15" s="381"/>
      <c r="AK15" s="381"/>
      <c r="AL15" s="368"/>
      <c r="AM15" s="370"/>
      <c r="AN15" s="370"/>
      <c r="AO15" s="379"/>
    </row>
    <row r="16" spans="1:41" s="369" customFormat="1" ht="15">
      <c r="A16" s="369" t="s">
        <v>727</v>
      </c>
      <c r="B16" s="380" t="s">
        <v>529</v>
      </c>
      <c r="C16" s="380" t="s">
        <v>529</v>
      </c>
      <c r="D16" s="380" t="s">
        <v>529</v>
      </c>
      <c r="E16" s="369">
        <v>0.4</v>
      </c>
      <c r="F16" s="369">
        <v>0.4</v>
      </c>
      <c r="G16" s="369">
        <v>0.2</v>
      </c>
      <c r="H16" s="370">
        <v>0</v>
      </c>
      <c r="I16" s="369">
        <v>0.1</v>
      </c>
      <c r="J16" s="369">
        <v>0.4</v>
      </c>
      <c r="K16" s="369">
        <v>0.5</v>
      </c>
      <c r="L16" s="369">
        <v>0.4</v>
      </c>
      <c r="M16" s="369">
        <v>1.2</v>
      </c>
      <c r="N16" s="369">
        <v>2.4</v>
      </c>
      <c r="O16" s="370">
        <v>6.167222222222222</v>
      </c>
      <c r="P16" s="370">
        <v>8.994444444444444</v>
      </c>
      <c r="Q16" s="370">
        <v>11.80861111111111</v>
      </c>
      <c r="R16" s="370">
        <v>12.913888888888888</v>
      </c>
      <c r="S16" s="370">
        <v>12.70111111111111</v>
      </c>
      <c r="T16" s="370">
        <v>11.801111111111112</v>
      </c>
      <c r="U16" s="370">
        <v>8.919166666666666</v>
      </c>
      <c r="V16" s="370">
        <v>8.225833333333334</v>
      </c>
      <c r="W16" s="370">
        <v>7.744722222222221</v>
      </c>
      <c r="X16" s="370">
        <v>6.65</v>
      </c>
      <c r="Y16" s="370">
        <v>6.144722222222222</v>
      </c>
      <c r="Z16" s="370">
        <v>5.174166666666667</v>
      </c>
      <c r="AA16" s="370">
        <v>4.512777777777777</v>
      </c>
      <c r="AB16" s="370">
        <v>5.031666666666667</v>
      </c>
      <c r="AC16" s="370">
        <v>3.977222222222222</v>
      </c>
      <c r="AD16" s="370">
        <v>3.511111111111111</v>
      </c>
      <c r="AE16" s="370">
        <v>2.8472222222222223</v>
      </c>
      <c r="AF16" s="370">
        <v>2.394722222222222</v>
      </c>
      <c r="AG16" s="370">
        <v>2.0302777777777776</v>
      </c>
      <c r="AH16" s="371">
        <v>2.09055555555556</v>
      </c>
      <c r="AI16" s="371">
        <v>2.06</v>
      </c>
      <c r="AJ16" s="371">
        <v>3.57</v>
      </c>
      <c r="AK16" s="371">
        <v>3.243333333333333</v>
      </c>
      <c r="AL16" s="370">
        <v>3.863333333333333</v>
      </c>
      <c r="AM16" s="370">
        <v>3.2152777777777777</v>
      </c>
      <c r="AN16" s="370">
        <v>2.5566666666666666</v>
      </c>
      <c r="AO16" s="379"/>
    </row>
    <row r="17" spans="1:41" s="367" customFormat="1" ht="15">
      <c r="A17" s="367" t="s">
        <v>749</v>
      </c>
      <c r="AE17" s="368"/>
      <c r="AF17" s="368"/>
      <c r="AG17" s="368"/>
      <c r="AH17" s="368"/>
      <c r="AI17" s="368"/>
      <c r="AJ17" s="381"/>
      <c r="AK17" s="381"/>
      <c r="AL17" s="368"/>
      <c r="AM17" s="370"/>
      <c r="AN17" s="370"/>
      <c r="AO17" s="379"/>
    </row>
    <row r="18" spans="1:41" s="369" customFormat="1" ht="15">
      <c r="A18" s="369" t="s">
        <v>750</v>
      </c>
      <c r="B18" s="369">
        <v>0.3</v>
      </c>
      <c r="C18" s="369">
        <v>0.3</v>
      </c>
      <c r="D18" s="369">
        <v>0.3</v>
      </c>
      <c r="E18" s="369">
        <v>0.8</v>
      </c>
      <c r="F18" s="369">
        <v>0.9</v>
      </c>
      <c r="G18" s="370">
        <v>1</v>
      </c>
      <c r="H18" s="369">
        <v>1.3</v>
      </c>
      <c r="I18" s="369">
        <v>1.4</v>
      </c>
      <c r="J18" s="369">
        <v>1.6</v>
      </c>
      <c r="K18" s="369">
        <v>1.8</v>
      </c>
      <c r="L18" s="369">
        <v>2.3</v>
      </c>
      <c r="M18" s="369">
        <v>2.7</v>
      </c>
      <c r="N18" s="369">
        <v>3.4</v>
      </c>
      <c r="O18" s="370">
        <v>3.8611111111111107</v>
      </c>
      <c r="P18" s="370">
        <v>5.047222222222222</v>
      </c>
      <c r="Q18" s="370">
        <v>6.5825</v>
      </c>
      <c r="R18" s="370">
        <v>8.466388888888888</v>
      </c>
      <c r="S18" s="370">
        <v>9.164444444444444</v>
      </c>
      <c r="T18" s="370">
        <v>9.525</v>
      </c>
      <c r="U18" s="370">
        <v>9.513333333333334</v>
      </c>
      <c r="V18" s="370">
        <v>10.3625</v>
      </c>
      <c r="W18" s="370">
        <v>12.416666666666666</v>
      </c>
      <c r="X18" s="370">
        <v>13.396666666666667</v>
      </c>
      <c r="Y18" s="370">
        <v>15.56611111111111</v>
      </c>
      <c r="Z18" s="370">
        <v>18.503333333333334</v>
      </c>
      <c r="AA18" s="370">
        <v>20.95722222222222</v>
      </c>
      <c r="AB18" s="370">
        <v>24.78361111111111</v>
      </c>
      <c r="AC18" s="370">
        <v>23.853055555555553</v>
      </c>
      <c r="AD18" s="370">
        <v>24.863888888888887</v>
      </c>
      <c r="AE18" s="370">
        <v>23.625555555555554</v>
      </c>
      <c r="AF18" s="370">
        <v>23.791388888888886</v>
      </c>
      <c r="AG18" s="370">
        <v>27.39388888888889</v>
      </c>
      <c r="AH18" s="371">
        <v>28.5861111111111</v>
      </c>
      <c r="AI18" s="371">
        <v>29.7236111111111</v>
      </c>
      <c r="AJ18" s="371">
        <v>28.146666666666665</v>
      </c>
      <c r="AK18" s="371">
        <v>29.414444444444445</v>
      </c>
      <c r="AL18" s="370">
        <v>30.668611111111108</v>
      </c>
      <c r="AM18" s="370">
        <v>32.25666666666667</v>
      </c>
      <c r="AN18" s="370">
        <v>39.4275</v>
      </c>
      <c r="AO18" s="379"/>
    </row>
    <row r="19" spans="1:42" s="367" customFormat="1" ht="15">
      <c r="A19" s="367" t="s">
        <v>751</v>
      </c>
      <c r="AE19" s="368"/>
      <c r="AF19" s="368"/>
      <c r="AG19" s="368"/>
      <c r="AH19" s="368"/>
      <c r="AI19" s="368"/>
      <c r="AJ19" s="381"/>
      <c r="AK19" s="381"/>
      <c r="AL19" s="368"/>
      <c r="AM19" s="368"/>
      <c r="AN19" s="370"/>
      <c r="AO19" s="379"/>
      <c r="AP19" s="379"/>
    </row>
    <row r="20" spans="1:42" s="369" customFormat="1" ht="15">
      <c r="A20" s="369" t="s">
        <v>728</v>
      </c>
      <c r="B20" s="380" t="s">
        <v>529</v>
      </c>
      <c r="C20" s="380" t="s">
        <v>529</v>
      </c>
      <c r="D20" s="369">
        <v>0.1</v>
      </c>
      <c r="E20" s="369">
        <v>0.1</v>
      </c>
      <c r="F20" s="382">
        <v>0</v>
      </c>
      <c r="G20" s="369">
        <v>0.1</v>
      </c>
      <c r="H20" s="369">
        <v>0.1</v>
      </c>
      <c r="I20" s="369">
        <v>0.1</v>
      </c>
      <c r="J20" s="382">
        <v>0</v>
      </c>
      <c r="K20" s="369">
        <v>0.1</v>
      </c>
      <c r="L20" s="369">
        <v>0.1</v>
      </c>
      <c r="M20" s="369">
        <v>0.8</v>
      </c>
      <c r="N20" s="369">
        <v>1.6</v>
      </c>
      <c r="O20" s="370">
        <v>4.323888888888889</v>
      </c>
      <c r="P20" s="370">
        <v>5.321944444444444</v>
      </c>
      <c r="Q20" s="370">
        <v>3.765</v>
      </c>
      <c r="R20" s="370">
        <v>1.8608333333333333</v>
      </c>
      <c r="S20" s="370">
        <v>3.705</v>
      </c>
      <c r="T20" s="370">
        <v>4.916111111111111</v>
      </c>
      <c r="U20" s="370">
        <v>5.2188888888888885</v>
      </c>
      <c r="V20" s="370">
        <v>6.336944444444445</v>
      </c>
      <c r="W20" s="370">
        <v>6.150833333333333</v>
      </c>
      <c r="X20" s="370">
        <v>5.791944444444445</v>
      </c>
      <c r="Y20" s="370">
        <v>5.045</v>
      </c>
      <c r="Z20" s="370">
        <v>2.7530555555555556</v>
      </c>
      <c r="AA20" s="370">
        <v>3.3591666666666664</v>
      </c>
      <c r="AB20" s="370">
        <v>1.68</v>
      </c>
      <c r="AC20" s="370">
        <v>2.17</v>
      </c>
      <c r="AD20" s="370">
        <v>1.7369444444444444</v>
      </c>
      <c r="AE20" s="370">
        <v>1.5022222222222221</v>
      </c>
      <c r="AF20" s="370">
        <v>2.0511111111111107</v>
      </c>
      <c r="AG20" s="370">
        <v>1.6908333333333332</v>
      </c>
      <c r="AH20" s="371">
        <v>1.31194444444444</v>
      </c>
      <c r="AI20" s="371">
        <v>0.485833333333333</v>
      </c>
      <c r="AJ20" s="371">
        <v>0.37</v>
      </c>
      <c r="AK20" s="371">
        <v>0.32805555555555554</v>
      </c>
      <c r="AL20" s="370">
        <v>0.21194444444444444</v>
      </c>
      <c r="AM20" s="370">
        <v>0.33194444444444443</v>
      </c>
      <c r="AN20" s="370">
        <v>0.22083333333333333</v>
      </c>
      <c r="AO20" s="379"/>
      <c r="AP20" s="379"/>
    </row>
    <row r="21" spans="1:42" s="367" customFormat="1" ht="15">
      <c r="A21" s="367" t="s">
        <v>729</v>
      </c>
      <c r="AE21" s="368"/>
      <c r="AF21" s="368"/>
      <c r="AG21" s="368"/>
      <c r="AH21" s="368"/>
      <c r="AI21" s="368"/>
      <c r="AJ21" s="381"/>
      <c r="AK21" s="381"/>
      <c r="AL21" s="368"/>
      <c r="AM21" s="368"/>
      <c r="AN21" s="370"/>
      <c r="AO21" s="379"/>
      <c r="AP21" s="379"/>
    </row>
    <row r="22" spans="1:42" s="369" customFormat="1" ht="15">
      <c r="A22" s="369" t="s">
        <v>730</v>
      </c>
      <c r="B22" s="380" t="s">
        <v>529</v>
      </c>
      <c r="C22" s="380" t="s">
        <v>529</v>
      </c>
      <c r="D22" s="380" t="s">
        <v>529</v>
      </c>
      <c r="E22" s="380" t="s">
        <v>529</v>
      </c>
      <c r="F22" s="380" t="s">
        <v>529</v>
      </c>
      <c r="G22" s="380" t="s">
        <v>529</v>
      </c>
      <c r="H22" s="380" t="s">
        <v>529</v>
      </c>
      <c r="I22" s="380" t="s">
        <v>529</v>
      </c>
      <c r="J22" s="380" t="s">
        <v>529</v>
      </c>
      <c r="K22" s="380" t="s">
        <v>529</v>
      </c>
      <c r="L22" s="380" t="s">
        <v>529</v>
      </c>
      <c r="M22" s="380" t="s">
        <v>529</v>
      </c>
      <c r="N22" s="369">
        <v>0.2</v>
      </c>
      <c r="O22" s="370">
        <v>0.7130555555555556</v>
      </c>
      <c r="P22" s="370">
        <v>1.9180555555555554</v>
      </c>
      <c r="Q22" s="370">
        <v>3.211111111111111</v>
      </c>
      <c r="R22" s="370">
        <v>5.281944444444444</v>
      </c>
      <c r="S22" s="370">
        <v>6.906944444444444</v>
      </c>
      <c r="T22" s="370">
        <v>6.922222222222222</v>
      </c>
      <c r="U22" s="370">
        <v>6.831111111111111</v>
      </c>
      <c r="V22" s="370">
        <v>7.083055555555555</v>
      </c>
      <c r="W22" s="370">
        <v>7.3869444444444445</v>
      </c>
      <c r="X22" s="370">
        <v>6.913055555555555</v>
      </c>
      <c r="Y22" s="370">
        <v>7.213055555555556</v>
      </c>
      <c r="Z22" s="370">
        <v>6.9191666666666665</v>
      </c>
      <c r="AA22" s="370">
        <v>6.966944444444445</v>
      </c>
      <c r="AB22" s="370">
        <v>6.916111111111111</v>
      </c>
      <c r="AC22" s="370">
        <v>6.108888888888889</v>
      </c>
      <c r="AD22" s="370">
        <v>7.368055555555555</v>
      </c>
      <c r="AE22" s="370">
        <v>7.523888888888889</v>
      </c>
      <c r="AF22" s="370">
        <v>7.484166666666666</v>
      </c>
      <c r="AG22" s="370">
        <v>7.596111111111111</v>
      </c>
      <c r="AH22" s="371">
        <v>7.69</v>
      </c>
      <c r="AI22" s="371">
        <v>6.62388888888889</v>
      </c>
      <c r="AJ22" s="371">
        <v>6.68</v>
      </c>
      <c r="AK22" s="371">
        <v>6.165</v>
      </c>
      <c r="AL22" s="370">
        <v>5.856111111111112</v>
      </c>
      <c r="AM22" s="370">
        <v>5.587222222222222</v>
      </c>
      <c r="AN22" s="370">
        <v>5.539166666666667</v>
      </c>
      <c r="AO22" s="379"/>
      <c r="AP22" s="379"/>
    </row>
    <row r="23" spans="1:42" s="367" customFormat="1" ht="15">
      <c r="A23" s="367" t="s">
        <v>731</v>
      </c>
      <c r="AE23" s="368"/>
      <c r="AF23" s="368"/>
      <c r="AG23" s="368"/>
      <c r="AH23" s="368"/>
      <c r="AI23" s="368"/>
      <c r="AJ23" s="381"/>
      <c r="AK23" s="381"/>
      <c r="AL23" s="368"/>
      <c r="AM23" s="368"/>
      <c r="AN23" s="370"/>
      <c r="AO23" s="379"/>
      <c r="AP23" s="379"/>
    </row>
    <row r="24" spans="1:41" s="369" customFormat="1" ht="15">
      <c r="A24" s="369" t="s">
        <v>732</v>
      </c>
      <c r="B24" s="380" t="s">
        <v>529</v>
      </c>
      <c r="C24" s="380" t="s">
        <v>529</v>
      </c>
      <c r="D24" s="380" t="s">
        <v>529</v>
      </c>
      <c r="E24" s="380" t="s">
        <v>529</v>
      </c>
      <c r="F24" s="380" t="s">
        <v>529</v>
      </c>
      <c r="G24" s="369">
        <v>0.1</v>
      </c>
      <c r="H24" s="369">
        <v>0.1</v>
      </c>
      <c r="I24" s="369">
        <v>0.2</v>
      </c>
      <c r="J24" s="369">
        <v>0.3</v>
      </c>
      <c r="K24" s="369">
        <v>0.3</v>
      </c>
      <c r="L24" s="369">
        <v>0.6</v>
      </c>
      <c r="M24" s="369">
        <v>1.4</v>
      </c>
      <c r="N24" s="369">
        <v>1.3</v>
      </c>
      <c r="O24" s="370">
        <v>1.46</v>
      </c>
      <c r="P24" s="370">
        <v>1.9705555555555554</v>
      </c>
      <c r="Q24" s="370">
        <v>2.3330555555555557</v>
      </c>
      <c r="R24" s="370">
        <v>2.3569444444444443</v>
      </c>
      <c r="S24" s="370">
        <v>2.743888888888889</v>
      </c>
      <c r="T24" s="370">
        <v>2.8011111111111107</v>
      </c>
      <c r="U24" s="370">
        <v>3.3272222222222223</v>
      </c>
      <c r="V24" s="370">
        <v>3.013055555555556</v>
      </c>
      <c r="W24" s="370">
        <v>2.9919444444444445</v>
      </c>
      <c r="X24" s="370">
        <v>3.145</v>
      </c>
      <c r="Y24" s="370">
        <v>3.2780555555555555</v>
      </c>
      <c r="Z24" s="370">
        <v>3.33</v>
      </c>
      <c r="AA24" s="370">
        <v>3.2019444444444445</v>
      </c>
      <c r="AB24" s="370">
        <v>2.7938888888888886</v>
      </c>
      <c r="AC24" s="370">
        <v>3.34</v>
      </c>
      <c r="AD24" s="370">
        <v>3.907777777777778</v>
      </c>
      <c r="AE24" s="370">
        <v>4.807777777777777</v>
      </c>
      <c r="AF24" s="370">
        <v>4.643888888888888</v>
      </c>
      <c r="AG24" s="370">
        <v>4.914166666666667</v>
      </c>
      <c r="AH24" s="371">
        <v>4.33111111111111</v>
      </c>
      <c r="AI24" s="371">
        <v>5.345</v>
      </c>
      <c r="AJ24" s="371">
        <v>6.368</v>
      </c>
      <c r="AK24" s="371">
        <v>5.375</v>
      </c>
      <c r="AL24" s="370">
        <v>5.73</v>
      </c>
      <c r="AM24" s="370">
        <v>5.378611111111112</v>
      </c>
      <c r="AN24" s="370">
        <v>3.7344444444444442</v>
      </c>
      <c r="AO24" s="379"/>
    </row>
    <row r="25" spans="1:41" s="372" customFormat="1" ht="15">
      <c r="A25" s="372" t="s">
        <v>733</v>
      </c>
      <c r="AE25" s="373"/>
      <c r="AF25" s="373"/>
      <c r="AG25" s="373"/>
      <c r="AH25" s="373"/>
      <c r="AL25" s="373"/>
      <c r="AM25" s="370"/>
      <c r="AN25" s="370"/>
      <c r="AO25" s="379"/>
    </row>
    <row r="26" spans="1:41" s="369" customFormat="1" ht="15">
      <c r="A26" s="369" t="s">
        <v>734</v>
      </c>
      <c r="B26" s="369">
        <v>14.6</v>
      </c>
      <c r="C26" s="369">
        <v>15.9</v>
      </c>
      <c r="D26" s="369">
        <v>17.4</v>
      </c>
      <c r="E26" s="369">
        <v>19.8</v>
      </c>
      <c r="F26" s="369">
        <v>19.9</v>
      </c>
      <c r="G26" s="369">
        <v>22.2</v>
      </c>
      <c r="H26" s="369">
        <v>27.3</v>
      </c>
      <c r="I26" s="369">
        <v>28.7</v>
      </c>
      <c r="J26" s="370">
        <v>31</v>
      </c>
      <c r="K26" s="369">
        <v>32.7</v>
      </c>
      <c r="L26" s="369">
        <v>34.5</v>
      </c>
      <c r="M26" s="370">
        <v>36</v>
      </c>
      <c r="N26" s="369">
        <v>36.1</v>
      </c>
      <c r="O26" s="370">
        <v>35.191944444444445</v>
      </c>
      <c r="P26" s="370">
        <v>36.854166666666664</v>
      </c>
      <c r="Q26" s="370">
        <v>45.58027777777777</v>
      </c>
      <c r="R26" s="370">
        <v>45.05805555555555</v>
      </c>
      <c r="S26" s="370">
        <v>47.5925</v>
      </c>
      <c r="T26" s="370">
        <v>44.24055555555556</v>
      </c>
      <c r="U26" s="370">
        <v>40.39805555555556</v>
      </c>
      <c r="V26" s="370">
        <v>41.13305555555556</v>
      </c>
      <c r="W26" s="370">
        <v>44.839166666666664</v>
      </c>
      <c r="X26" s="370">
        <v>44.42472222222222</v>
      </c>
      <c r="Y26" s="370">
        <v>46.554722222222225</v>
      </c>
      <c r="Z26" s="370">
        <v>47.64333333333334</v>
      </c>
      <c r="AA26" s="370">
        <v>48.85472222222222</v>
      </c>
      <c r="AB26" s="370">
        <v>54.343888888888884</v>
      </c>
      <c r="AC26" s="370">
        <v>48.69638888888889</v>
      </c>
      <c r="AD26" s="370">
        <v>52.292777777777786</v>
      </c>
      <c r="AE26" s="370">
        <v>48.41888888888889</v>
      </c>
      <c r="AF26" s="370">
        <v>45.83694444444444</v>
      </c>
      <c r="AG26" s="370">
        <f>SUM(AG12:AG24)</f>
        <v>50.92111111111111</v>
      </c>
      <c r="AH26" s="370">
        <f>SUM(AH12:AH24)</f>
        <v>51.758611111111094</v>
      </c>
      <c r="AI26" s="370">
        <f>SUM(AI12:AI24)</f>
        <v>52.23833333333332</v>
      </c>
      <c r="AJ26" s="370">
        <f>SUM(AJ12:AJ24)</f>
        <v>51.584666666666664</v>
      </c>
      <c r="AK26" s="370">
        <v>50.11916666666667</v>
      </c>
      <c r="AL26" s="370">
        <v>52.20027777777777</v>
      </c>
      <c r="AM26" s="365">
        <v>51.593611111111116</v>
      </c>
      <c r="AN26" s="365">
        <v>54.970277777777774</v>
      </c>
      <c r="AO26" s="383"/>
    </row>
    <row r="27" spans="1:33" s="372" customFormat="1" ht="14.25">
      <c r="A27" s="372" t="s">
        <v>576</v>
      </c>
      <c r="AE27" s="373"/>
      <c r="AF27" s="373"/>
      <c r="AG27" s="373"/>
    </row>
    <row r="29" spans="1:3" s="377" customFormat="1" ht="12.75">
      <c r="A29" s="384" t="s">
        <v>566</v>
      </c>
      <c r="B29" s="384"/>
      <c r="C29" s="384"/>
    </row>
    <row r="30" spans="1:3" s="377" customFormat="1" ht="12.75">
      <c r="A30" s="384" t="s">
        <v>567</v>
      </c>
      <c r="B30" s="384"/>
      <c r="C30" s="384"/>
    </row>
  </sheetData>
  <sheetProtection/>
  <printOptions/>
  <pageMargins left="0.75" right="0.75" top="1" bottom="1" header="0.5" footer="0.5"/>
  <pageSetup fitToWidth="2" fitToHeight="1" horizontalDpi="600" verticalDpi="600" orientation="landscape" paperSize="9" scale="81" r:id="rId2"/>
  <colBreaks count="1" manualBreakCount="1">
    <brk id="21" min="7" max="30"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8:CB60"/>
  <sheetViews>
    <sheetView zoomScale="75" zoomScaleNormal="75" workbookViewId="0" topLeftCell="B1">
      <selection activeCell="K5" sqref="K5"/>
    </sheetView>
  </sheetViews>
  <sheetFormatPr defaultColWidth="9.00390625" defaultRowHeight="12"/>
  <cols>
    <col min="1" max="1" width="57.00390625" style="698" customWidth="1"/>
    <col min="2" max="13" width="9.125" style="698" customWidth="1"/>
    <col min="14" max="14" width="8.75390625" style="698" customWidth="1"/>
    <col min="15" max="15" width="8.875" style="698" customWidth="1"/>
    <col min="16" max="16" width="8.875" style="698" bestFit="1" customWidth="1"/>
    <col min="17" max="17" width="10.375" style="698" customWidth="1"/>
    <col min="18" max="16384" width="9.125" style="698" customWidth="1"/>
  </cols>
  <sheetData>
    <row r="1" ht="12"/>
    <row r="2" ht="12"/>
    <row r="3" s="360" customFormat="1" ht="15"/>
    <row r="4" s="360" customFormat="1" ht="15"/>
    <row r="5" s="360" customFormat="1" ht="15"/>
    <row r="6" s="360" customFormat="1" ht="15"/>
    <row r="7" s="360" customFormat="1" ht="15"/>
    <row r="8" s="360" customFormat="1" ht="15.75">
      <c r="A8" s="359" t="s">
        <v>111</v>
      </c>
    </row>
    <row r="9" spans="1:14" s="359" customFormat="1" ht="15.75">
      <c r="A9" s="361" t="s">
        <v>112</v>
      </c>
      <c r="M9" s="360"/>
      <c r="N9" s="360"/>
    </row>
    <row r="10" s="359" customFormat="1" ht="15.75"/>
    <row r="11" spans="1:18" s="362" customFormat="1" ht="15.75">
      <c r="A11" s="362" t="s">
        <v>753</v>
      </c>
      <c r="B11" s="362">
        <v>1992</v>
      </c>
      <c r="C11" s="362">
        <v>1993</v>
      </c>
      <c r="D11" s="362">
        <v>1994</v>
      </c>
      <c r="E11" s="362">
        <v>1995</v>
      </c>
      <c r="F11" s="362">
        <v>1996</v>
      </c>
      <c r="G11" s="362">
        <v>1997</v>
      </c>
      <c r="H11" s="362">
        <v>1998</v>
      </c>
      <c r="I11" s="362">
        <v>1999</v>
      </c>
      <c r="J11" s="362">
        <v>2000</v>
      </c>
      <c r="K11" s="362">
        <v>2001</v>
      </c>
      <c r="L11" s="362">
        <v>2002</v>
      </c>
      <c r="M11" s="362">
        <v>2003</v>
      </c>
      <c r="N11" s="362">
        <v>2004</v>
      </c>
      <c r="O11" s="362">
        <v>2005</v>
      </c>
      <c r="P11" s="385">
        <v>2006</v>
      </c>
      <c r="Q11" s="385">
        <v>2007</v>
      </c>
      <c r="R11" s="385">
        <v>2008</v>
      </c>
    </row>
    <row r="12" spans="1:18" s="369" customFormat="1" ht="15">
      <c r="A12" s="369" t="s">
        <v>744</v>
      </c>
      <c r="E12" s="370">
        <v>10.72</v>
      </c>
      <c r="F12" s="370">
        <v>34</v>
      </c>
      <c r="G12" s="370">
        <v>80</v>
      </c>
      <c r="H12" s="370">
        <v>120</v>
      </c>
      <c r="I12" s="370">
        <v>173.22</v>
      </c>
      <c r="J12" s="369">
        <v>202.4</v>
      </c>
      <c r="K12" s="370">
        <v>229.075</v>
      </c>
      <c r="L12" s="370">
        <v>314.187</v>
      </c>
      <c r="M12" s="370">
        <v>344.699</v>
      </c>
      <c r="N12" s="386">
        <v>324.316</v>
      </c>
      <c r="O12" s="386">
        <v>342.477</v>
      </c>
      <c r="P12" s="370">
        <v>401.524</v>
      </c>
      <c r="Q12" s="370">
        <v>378.32</v>
      </c>
      <c r="R12" s="370">
        <v>387</v>
      </c>
    </row>
    <row r="13" spans="1:18" s="369" customFormat="1" ht="15">
      <c r="A13" s="369" t="s">
        <v>739</v>
      </c>
      <c r="E13" s="370">
        <v>0.57</v>
      </c>
      <c r="F13" s="369">
        <v>7.1</v>
      </c>
      <c r="G13" s="370">
        <v>15.18</v>
      </c>
      <c r="H13" s="370">
        <v>13.26</v>
      </c>
      <c r="I13" s="370">
        <v>22.05</v>
      </c>
      <c r="J13" s="369">
        <v>23.1</v>
      </c>
      <c r="K13" s="370">
        <v>40.6</v>
      </c>
      <c r="L13" s="370">
        <v>52.526</v>
      </c>
      <c r="M13" s="370">
        <v>53.7</v>
      </c>
      <c r="N13" s="386">
        <v>54.5</v>
      </c>
      <c r="O13" s="386">
        <v>58.757</v>
      </c>
      <c r="P13" s="370">
        <v>69.246</v>
      </c>
      <c r="Q13" s="370">
        <v>62.35</v>
      </c>
      <c r="R13" s="370">
        <v>67.7</v>
      </c>
    </row>
    <row r="14" spans="1:21" s="369" customFormat="1" ht="15">
      <c r="A14" s="369" t="s">
        <v>738</v>
      </c>
      <c r="F14" s="370">
        <v>0.58</v>
      </c>
      <c r="G14" s="370">
        <v>8.76</v>
      </c>
      <c r="H14" s="370">
        <v>9.91</v>
      </c>
      <c r="I14" s="370">
        <v>20.01</v>
      </c>
      <c r="J14" s="369">
        <v>23.7</v>
      </c>
      <c r="K14" s="370">
        <v>36</v>
      </c>
      <c r="L14" s="370">
        <v>47</v>
      </c>
      <c r="M14" s="370">
        <v>47.378</v>
      </c>
      <c r="N14" s="386">
        <v>43.755</v>
      </c>
      <c r="O14" s="386">
        <v>50.19</v>
      </c>
      <c r="P14" s="387">
        <v>57.252</v>
      </c>
      <c r="Q14" s="387">
        <v>52.309</v>
      </c>
      <c r="R14" s="387">
        <v>56.098</v>
      </c>
      <c r="S14" s="360"/>
      <c r="T14" s="360"/>
      <c r="U14" s="360"/>
    </row>
    <row r="15" spans="1:18" s="369" customFormat="1" ht="15">
      <c r="A15" s="369" t="s">
        <v>735</v>
      </c>
      <c r="E15" s="369">
        <v>0.9</v>
      </c>
      <c r="F15" s="370">
        <v>4</v>
      </c>
      <c r="G15" s="370">
        <v>6.48</v>
      </c>
      <c r="H15" s="370">
        <v>6.51</v>
      </c>
      <c r="I15" s="369">
        <v>14.8</v>
      </c>
      <c r="J15" s="369">
        <v>18.4</v>
      </c>
      <c r="K15" s="370">
        <v>19.2</v>
      </c>
      <c r="L15" s="370">
        <v>28.552</v>
      </c>
      <c r="M15" s="370">
        <v>36.9</v>
      </c>
      <c r="N15" s="386">
        <v>35.1</v>
      </c>
      <c r="O15" s="386">
        <v>40.5</v>
      </c>
      <c r="P15" s="370">
        <v>50.6</v>
      </c>
      <c r="Q15" s="370">
        <v>37.4</v>
      </c>
      <c r="R15" s="370">
        <v>59</v>
      </c>
    </row>
    <row r="16" spans="1:18" s="369" customFormat="1" ht="15">
      <c r="A16" s="369" t="s">
        <v>740</v>
      </c>
      <c r="B16" s="369">
        <v>1.2</v>
      </c>
      <c r="C16" s="369">
        <v>6.6</v>
      </c>
      <c r="D16" s="369">
        <v>11.8</v>
      </c>
      <c r="E16" s="370">
        <v>15.23</v>
      </c>
      <c r="F16" s="370">
        <v>17.47</v>
      </c>
      <c r="G16" s="370">
        <v>19.67</v>
      </c>
      <c r="H16" s="369">
        <v>15.7</v>
      </c>
      <c r="I16" s="370">
        <v>19.21</v>
      </c>
      <c r="J16" s="369">
        <v>18.2</v>
      </c>
      <c r="K16" s="370">
        <v>19.84</v>
      </c>
      <c r="L16" s="370">
        <v>25.4</v>
      </c>
      <c r="M16" s="370">
        <v>25</v>
      </c>
      <c r="N16" s="386">
        <v>25.1</v>
      </c>
      <c r="O16" s="386">
        <v>23.368</v>
      </c>
      <c r="P16" s="370">
        <v>27.865</v>
      </c>
      <c r="Q16" s="370">
        <v>24.777</v>
      </c>
      <c r="R16" s="370">
        <v>24</v>
      </c>
    </row>
    <row r="17" spans="1:18" s="369" customFormat="1" ht="15">
      <c r="A17" s="369" t="s">
        <v>748</v>
      </c>
      <c r="G17" s="370">
        <v>4.81</v>
      </c>
      <c r="H17" s="370">
        <v>6.74</v>
      </c>
      <c r="I17" s="370">
        <v>9.43</v>
      </c>
      <c r="J17" s="369">
        <v>16.9</v>
      </c>
      <c r="K17" s="370">
        <v>19.171</v>
      </c>
      <c r="L17" s="370">
        <v>22.656</v>
      </c>
      <c r="M17" s="370">
        <v>21.641</v>
      </c>
      <c r="N17" s="386">
        <v>22.596</v>
      </c>
      <c r="O17" s="386">
        <v>22.066</v>
      </c>
      <c r="P17" s="370">
        <v>25</v>
      </c>
      <c r="Q17" s="370">
        <v>24.221</v>
      </c>
      <c r="R17" s="370">
        <v>25.464</v>
      </c>
    </row>
    <row r="18" spans="1:21" s="375" customFormat="1" ht="15.75">
      <c r="A18" s="369" t="s">
        <v>737</v>
      </c>
      <c r="B18" s="369"/>
      <c r="C18" s="369"/>
      <c r="D18" s="369"/>
      <c r="E18" s="369"/>
      <c r="F18" s="369"/>
      <c r="G18" s="370">
        <v>0.62</v>
      </c>
      <c r="H18" s="370">
        <v>0.49</v>
      </c>
      <c r="I18" s="370">
        <v>1.77</v>
      </c>
      <c r="J18" s="369">
        <v>4.4</v>
      </c>
      <c r="K18" s="370">
        <v>6.552</v>
      </c>
      <c r="L18" s="370">
        <v>18.5</v>
      </c>
      <c r="M18" s="370">
        <v>20.588</v>
      </c>
      <c r="N18" s="386">
        <v>22.16</v>
      </c>
      <c r="O18" s="386">
        <v>24.876</v>
      </c>
      <c r="P18" s="387">
        <v>28.357</v>
      </c>
      <c r="Q18" s="387">
        <v>27.02</v>
      </c>
      <c r="R18" s="387">
        <v>31.004</v>
      </c>
      <c r="S18" s="360"/>
      <c r="T18" s="360"/>
      <c r="U18" s="360"/>
    </row>
    <row r="19" spans="1:18" s="369" customFormat="1" ht="15">
      <c r="A19" s="369" t="s">
        <v>752</v>
      </c>
      <c r="H19" s="370">
        <v>1.45</v>
      </c>
      <c r="I19" s="370">
        <v>6.58</v>
      </c>
      <c r="J19" s="369">
        <v>6.9</v>
      </c>
      <c r="K19" s="370">
        <v>10.015</v>
      </c>
      <c r="L19" s="370">
        <v>16.626</v>
      </c>
      <c r="M19" s="370">
        <v>16.796</v>
      </c>
      <c r="N19" s="386">
        <v>15.421</v>
      </c>
      <c r="O19" s="386">
        <v>15.441</v>
      </c>
      <c r="P19" s="370">
        <v>18.38</v>
      </c>
      <c r="Q19" s="370">
        <v>16.48</v>
      </c>
      <c r="R19" s="370">
        <v>16.709</v>
      </c>
    </row>
    <row r="20" spans="1:18" s="369" customFormat="1" ht="15">
      <c r="A20" s="369" t="s">
        <v>736</v>
      </c>
      <c r="H20" s="370"/>
      <c r="I20" s="370">
        <v>3.04</v>
      </c>
      <c r="J20" s="369">
        <v>2.7</v>
      </c>
      <c r="K20" s="370">
        <v>7.12</v>
      </c>
      <c r="L20" s="370">
        <v>13.235</v>
      </c>
      <c r="M20" s="370">
        <v>13.009</v>
      </c>
      <c r="N20" s="386">
        <v>12.863</v>
      </c>
      <c r="O20" s="386">
        <v>12.601</v>
      </c>
      <c r="P20" s="370">
        <v>15.69</v>
      </c>
      <c r="Q20" s="370">
        <v>13.67</v>
      </c>
      <c r="R20" s="370">
        <v>15</v>
      </c>
    </row>
    <row r="21" spans="1:18" s="369" customFormat="1" ht="15.75">
      <c r="A21" s="388" t="s">
        <v>754</v>
      </c>
      <c r="B21" s="389"/>
      <c r="C21" s="390">
        <v>0.1</v>
      </c>
      <c r="D21" s="390">
        <v>1.13</v>
      </c>
      <c r="E21" s="390">
        <v>2.54</v>
      </c>
      <c r="F21" s="390">
        <v>7.46</v>
      </c>
      <c r="G21" s="390">
        <v>4.75</v>
      </c>
      <c r="H21" s="390">
        <v>4.54</v>
      </c>
      <c r="I21" s="390">
        <v>11.28</v>
      </c>
      <c r="J21" s="390">
        <v>19.6</v>
      </c>
      <c r="K21" s="390">
        <v>38.592</v>
      </c>
      <c r="L21" s="390">
        <v>58.983000000000004</v>
      </c>
      <c r="M21" s="390">
        <v>61.306000000000004</v>
      </c>
      <c r="N21" s="390">
        <v>63.76</v>
      </c>
      <c r="O21" s="390">
        <v>71.682</v>
      </c>
      <c r="P21" s="390">
        <v>83.175</v>
      </c>
      <c r="Q21" s="390">
        <v>81.13</v>
      </c>
      <c r="R21" s="390">
        <v>129.24</v>
      </c>
    </row>
    <row r="22" spans="1:18" s="375" customFormat="1" ht="15.75">
      <c r="A22" s="375" t="s">
        <v>663</v>
      </c>
      <c r="B22" s="376">
        <v>1.2</v>
      </c>
      <c r="C22" s="376">
        <v>6.7</v>
      </c>
      <c r="D22" s="376">
        <v>12.93</v>
      </c>
      <c r="E22" s="376">
        <v>29.96</v>
      </c>
      <c r="F22" s="376">
        <v>70.61</v>
      </c>
      <c r="G22" s="376">
        <v>140.27</v>
      </c>
      <c r="H22" s="376">
        <v>178.6</v>
      </c>
      <c r="I22" s="376">
        <v>281.39</v>
      </c>
      <c r="J22" s="376">
        <v>336.3</v>
      </c>
      <c r="K22" s="376">
        <v>426.165</v>
      </c>
      <c r="L22" s="376">
        <v>597.665</v>
      </c>
      <c r="M22" s="376">
        <v>641.017</v>
      </c>
      <c r="N22" s="376">
        <v>619.5710000000001</v>
      </c>
      <c r="O22" s="376">
        <v>661.9580000000001</v>
      </c>
      <c r="P22" s="376">
        <v>777.0889999999999</v>
      </c>
      <c r="Q22" s="376">
        <v>717.677</v>
      </c>
      <c r="R22" s="376">
        <v>811.215</v>
      </c>
    </row>
    <row r="23" spans="1:80" s="394" customFormat="1" ht="15">
      <c r="A23" s="391" t="s">
        <v>576</v>
      </c>
      <c r="B23" s="367"/>
      <c r="C23" s="367"/>
      <c r="D23" s="367"/>
      <c r="E23" s="367"/>
      <c r="F23" s="367"/>
      <c r="G23" s="367"/>
      <c r="H23" s="367"/>
      <c r="I23" s="367"/>
      <c r="J23" s="367"/>
      <c r="K23" s="367"/>
      <c r="L23" s="367"/>
      <c r="M23" s="367"/>
      <c r="N23" s="367"/>
      <c r="O23" s="367"/>
      <c r="P23" s="392"/>
      <c r="Q23" s="392"/>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c r="BQ23" s="393"/>
      <c r="BR23" s="393"/>
      <c r="BS23" s="393"/>
      <c r="BT23" s="393"/>
      <c r="BU23" s="393"/>
      <c r="BV23" s="393"/>
      <c r="BW23" s="393"/>
      <c r="BX23" s="393"/>
      <c r="BY23" s="393"/>
      <c r="BZ23" s="393"/>
      <c r="CA23" s="393"/>
      <c r="CB23" s="393"/>
    </row>
    <row r="24" spans="1:80" s="391" customFormat="1" ht="15">
      <c r="A24" s="369" t="s">
        <v>745</v>
      </c>
      <c r="B24" s="369">
        <v>1</v>
      </c>
      <c r="C24" s="369">
        <v>6</v>
      </c>
      <c r="D24" s="369">
        <v>13</v>
      </c>
      <c r="E24" s="369">
        <v>65</v>
      </c>
      <c r="F24" s="369">
        <v>128</v>
      </c>
      <c r="G24" s="369">
        <v>181</v>
      </c>
      <c r="H24" s="369">
        <v>302</v>
      </c>
      <c r="I24" s="369">
        <v>368</v>
      </c>
      <c r="J24" s="380">
        <v>441</v>
      </c>
      <c r="K24" s="380">
        <v>521</v>
      </c>
      <c r="L24" s="369">
        <v>788</v>
      </c>
      <c r="M24" s="380" t="s">
        <v>746</v>
      </c>
      <c r="N24" s="380" t="s">
        <v>746</v>
      </c>
      <c r="O24" s="380">
        <v>869</v>
      </c>
      <c r="P24" s="395" t="s">
        <v>746</v>
      </c>
      <c r="Q24" s="395" t="s">
        <v>746</v>
      </c>
      <c r="R24" s="395" t="s">
        <v>746</v>
      </c>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row>
    <row r="25" spans="1:80" s="394" customFormat="1" ht="15">
      <c r="A25" s="396" t="s">
        <v>741</v>
      </c>
      <c r="B25" s="372"/>
      <c r="C25" s="372"/>
      <c r="D25" s="372"/>
      <c r="E25" s="372"/>
      <c r="F25" s="372"/>
      <c r="G25" s="372"/>
      <c r="H25" s="372"/>
      <c r="I25" s="372"/>
      <c r="J25" s="372"/>
      <c r="K25" s="372"/>
      <c r="L25" s="372"/>
      <c r="M25" s="397" t="s">
        <v>747</v>
      </c>
      <c r="N25" s="397" t="s">
        <v>747</v>
      </c>
      <c r="O25" s="397"/>
      <c r="P25" s="397" t="s">
        <v>747</v>
      </c>
      <c r="Q25" s="397" t="s">
        <v>747</v>
      </c>
      <c r="R25" s="397" t="s">
        <v>747</v>
      </c>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row>
    <row r="26" spans="1:80" s="367" customFormat="1" ht="15">
      <c r="A26" s="369"/>
      <c r="B26" s="369"/>
      <c r="C26" s="369"/>
      <c r="D26" s="369"/>
      <c r="E26" s="369"/>
      <c r="F26" s="369"/>
      <c r="G26" s="369"/>
      <c r="H26" s="369"/>
      <c r="I26" s="369"/>
      <c r="J26" s="369"/>
      <c r="K26" s="369"/>
      <c r="L26" s="369"/>
      <c r="M26" s="369"/>
      <c r="N26" s="369"/>
      <c r="O26" s="369"/>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6"/>
      <c r="AM26" s="696"/>
      <c r="AN26" s="696"/>
      <c r="AO26" s="696"/>
      <c r="AP26" s="696"/>
      <c r="AQ26" s="696"/>
      <c r="AR26" s="696"/>
      <c r="AS26" s="696"/>
      <c r="AT26" s="696"/>
      <c r="AU26" s="696"/>
      <c r="AV26" s="696"/>
      <c r="AW26" s="696"/>
      <c r="AX26" s="696"/>
      <c r="AY26" s="696"/>
      <c r="AZ26" s="696"/>
      <c r="BA26" s="696"/>
      <c r="BB26" s="696"/>
      <c r="BC26" s="696"/>
      <c r="BD26" s="696"/>
      <c r="BE26" s="696"/>
      <c r="BF26" s="696"/>
      <c r="BG26" s="696"/>
      <c r="BH26" s="696"/>
      <c r="BI26" s="696"/>
      <c r="BJ26" s="696"/>
      <c r="BK26" s="696"/>
      <c r="BL26" s="696"/>
      <c r="BM26" s="696"/>
      <c r="BN26" s="696"/>
      <c r="BO26" s="696"/>
      <c r="BP26" s="696"/>
      <c r="BQ26" s="696"/>
      <c r="BR26" s="696"/>
      <c r="BS26" s="696"/>
      <c r="BT26" s="696"/>
      <c r="BU26" s="696"/>
      <c r="BV26" s="696"/>
      <c r="BW26" s="696"/>
      <c r="BX26" s="696"/>
      <c r="BY26" s="696"/>
      <c r="BZ26" s="696"/>
      <c r="CA26" s="696"/>
      <c r="CB26" s="696"/>
    </row>
    <row r="27" spans="1:80" s="360" customFormat="1" ht="15">
      <c r="A27" s="399"/>
      <c r="B27" s="398"/>
      <c r="C27" s="398"/>
      <c r="P27" s="697"/>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698"/>
      <c r="BD27" s="698"/>
      <c r="BE27" s="698"/>
      <c r="BF27" s="698"/>
      <c r="BG27" s="698"/>
      <c r="BH27" s="698"/>
      <c r="BI27" s="698"/>
      <c r="BJ27" s="698"/>
      <c r="BK27" s="698"/>
      <c r="BL27" s="698"/>
      <c r="BM27" s="698"/>
      <c r="BN27" s="698"/>
      <c r="BO27" s="698"/>
      <c r="BP27" s="698"/>
      <c r="BQ27" s="698"/>
      <c r="BR27" s="698"/>
      <c r="BS27" s="698"/>
      <c r="BT27" s="698"/>
      <c r="BU27" s="698"/>
      <c r="BV27" s="698"/>
      <c r="BW27" s="698"/>
      <c r="BX27" s="698"/>
      <c r="BY27" s="698"/>
      <c r="BZ27" s="698"/>
      <c r="CA27" s="698"/>
      <c r="CB27" s="698"/>
    </row>
    <row r="28" spans="1:3" s="360" customFormat="1" ht="15">
      <c r="A28" s="399" t="s">
        <v>742</v>
      </c>
      <c r="B28" s="398"/>
      <c r="C28" s="398"/>
    </row>
    <row r="29" spans="1:16" s="360" customFormat="1" ht="15">
      <c r="A29" s="399" t="s">
        <v>743</v>
      </c>
      <c r="B29" s="399"/>
      <c r="C29" s="399"/>
      <c r="D29" s="377"/>
      <c r="E29" s="377"/>
      <c r="F29" s="377"/>
      <c r="G29" s="377"/>
      <c r="H29" s="377"/>
      <c r="I29" s="377"/>
      <c r="J29" s="377"/>
      <c r="K29" s="377"/>
      <c r="L29" s="377"/>
      <c r="M29" s="377"/>
      <c r="N29" s="377"/>
      <c r="P29" s="387"/>
    </row>
    <row r="30" spans="2:3" s="377" customFormat="1" ht="12.75">
      <c r="B30" s="399"/>
      <c r="C30" s="399"/>
    </row>
    <row r="31" ht="12"/>
    <row r="32" spans="5:17" s="369" customFormat="1" ht="15">
      <c r="E32" s="370"/>
      <c r="F32" s="370"/>
      <c r="G32" s="370"/>
      <c r="H32" s="370"/>
      <c r="I32" s="370"/>
      <c r="K32" s="370"/>
      <c r="L32" s="370"/>
      <c r="M32" s="370"/>
      <c r="N32" s="699"/>
      <c r="O32" s="699"/>
      <c r="P32" s="700"/>
      <c r="Q32" s="400"/>
    </row>
    <row r="33" spans="8:17" s="369" customFormat="1" ht="15">
      <c r="H33" s="370"/>
      <c r="I33" s="370"/>
      <c r="K33" s="370"/>
      <c r="L33" s="370"/>
      <c r="M33" s="370"/>
      <c r="N33" s="699"/>
      <c r="O33" s="699"/>
      <c r="P33" s="370"/>
      <c r="Q33" s="401"/>
    </row>
    <row r="34" spans="4:17" s="369" customFormat="1" ht="15">
      <c r="D34" s="370"/>
      <c r="E34" s="370"/>
      <c r="F34" s="370"/>
      <c r="I34" s="370"/>
      <c r="K34" s="370"/>
      <c r="L34" s="370"/>
      <c r="M34" s="370"/>
      <c r="N34" s="386"/>
      <c r="O34" s="386"/>
      <c r="P34" s="700"/>
      <c r="Q34" s="400"/>
    </row>
    <row r="35" spans="11:17" s="369" customFormat="1" ht="15">
      <c r="K35" s="370"/>
      <c r="L35" s="370"/>
      <c r="M35" s="370"/>
      <c r="N35" s="386"/>
      <c r="O35" s="386"/>
      <c r="P35" s="370"/>
      <c r="Q35" s="401"/>
    </row>
    <row r="36" spans="6:17" s="369" customFormat="1" ht="15">
      <c r="F36" s="370"/>
      <c r="G36" s="370"/>
      <c r="H36" s="370"/>
      <c r="I36" s="370"/>
      <c r="K36" s="370"/>
      <c r="L36" s="370"/>
      <c r="M36" s="370"/>
      <c r="N36" s="386"/>
      <c r="O36" s="386"/>
      <c r="P36" s="370"/>
      <c r="Q36" s="401"/>
    </row>
    <row r="37" spans="8:17" s="369" customFormat="1" ht="15">
      <c r="H37" s="370"/>
      <c r="I37" s="370"/>
      <c r="K37" s="370"/>
      <c r="L37" s="370"/>
      <c r="M37" s="370"/>
      <c r="N37" s="386"/>
      <c r="O37" s="386"/>
      <c r="P37" s="370"/>
      <c r="Q37" s="401"/>
    </row>
    <row r="38" spans="11:21" s="369" customFormat="1" ht="15">
      <c r="K38" s="370"/>
      <c r="L38" s="370"/>
      <c r="M38" s="370"/>
      <c r="N38" s="386"/>
      <c r="O38" s="386"/>
      <c r="P38" s="387"/>
      <c r="Q38" s="360"/>
      <c r="R38" s="360"/>
      <c r="S38" s="360"/>
      <c r="T38" s="360"/>
      <c r="U38" s="360"/>
    </row>
    <row r="39" spans="9:21" s="369" customFormat="1" ht="15">
      <c r="I39" s="370"/>
      <c r="K39" s="370"/>
      <c r="L39" s="370"/>
      <c r="M39" s="370"/>
      <c r="N39" s="386"/>
      <c r="O39" s="386"/>
      <c r="P39" s="387"/>
      <c r="Q39" s="360"/>
      <c r="R39" s="360"/>
      <c r="S39" s="360"/>
      <c r="T39" s="360"/>
      <c r="U39" s="360"/>
    </row>
    <row r="40" spans="9:21" s="369" customFormat="1" ht="15">
      <c r="I40" s="370"/>
      <c r="K40" s="370"/>
      <c r="L40" s="370"/>
      <c r="M40" s="370"/>
      <c r="N40" s="386"/>
      <c r="O40" s="386"/>
      <c r="P40" s="701"/>
      <c r="Q40" s="360"/>
      <c r="R40" s="360"/>
      <c r="S40" s="360"/>
      <c r="T40" s="360"/>
      <c r="U40" s="360"/>
    </row>
    <row r="41" spans="7:21" s="369" customFormat="1" ht="15">
      <c r="G41" s="370"/>
      <c r="K41" s="370"/>
      <c r="L41" s="370"/>
      <c r="M41" s="370"/>
      <c r="N41" s="386"/>
      <c r="O41" s="386"/>
      <c r="P41" s="387"/>
      <c r="Q41" s="360"/>
      <c r="R41" s="360"/>
      <c r="S41" s="360"/>
      <c r="T41" s="360"/>
      <c r="U41" s="360"/>
    </row>
    <row r="42" spans="1:21" s="375" customFormat="1" ht="15.75">
      <c r="A42" s="369"/>
      <c r="B42" s="369"/>
      <c r="C42" s="369"/>
      <c r="D42" s="369"/>
      <c r="E42" s="369"/>
      <c r="F42" s="370"/>
      <c r="G42" s="369"/>
      <c r="H42" s="370"/>
      <c r="I42" s="370"/>
      <c r="J42" s="369"/>
      <c r="K42" s="370"/>
      <c r="L42" s="370"/>
      <c r="M42" s="370"/>
      <c r="N42" s="386"/>
      <c r="O42" s="386"/>
      <c r="P42" s="701"/>
      <c r="Q42" s="360"/>
      <c r="R42" s="360"/>
      <c r="S42" s="360"/>
      <c r="T42" s="360"/>
      <c r="U42" s="360"/>
    </row>
    <row r="43" spans="4:21" s="369" customFormat="1" ht="15">
      <c r="D43" s="370"/>
      <c r="E43" s="370"/>
      <c r="F43" s="370"/>
      <c r="G43" s="370"/>
      <c r="H43" s="370"/>
      <c r="I43" s="370"/>
      <c r="K43" s="370"/>
      <c r="L43" s="370"/>
      <c r="M43" s="370"/>
      <c r="N43" s="386"/>
      <c r="O43" s="386"/>
      <c r="P43" s="702"/>
      <c r="Q43" s="360"/>
      <c r="R43" s="360"/>
      <c r="S43" s="360"/>
      <c r="T43" s="360"/>
      <c r="U43" s="360"/>
    </row>
    <row r="44" spans="11:17" s="369" customFormat="1" ht="15">
      <c r="K44" s="370"/>
      <c r="L44" s="370"/>
      <c r="M44" s="370"/>
      <c r="N44" s="386"/>
      <c r="O44" s="386"/>
      <c r="P44" s="370"/>
      <c r="Q44" s="401"/>
    </row>
    <row r="45" spans="11:17" s="369" customFormat="1" ht="15">
      <c r="K45" s="370"/>
      <c r="L45" s="370"/>
      <c r="M45" s="370"/>
      <c r="N45" s="386"/>
      <c r="O45" s="386"/>
      <c r="P45" s="370"/>
      <c r="Q45" s="401"/>
    </row>
    <row r="46" spans="9:17" s="369" customFormat="1" ht="15">
      <c r="I46" s="370"/>
      <c r="K46" s="370"/>
      <c r="L46" s="370"/>
      <c r="M46" s="370"/>
      <c r="N46" s="386"/>
      <c r="O46" s="386"/>
      <c r="P46" s="370"/>
      <c r="Q46" s="401"/>
    </row>
    <row r="47" spans="11:17" s="369" customFormat="1" ht="15">
      <c r="K47" s="370"/>
      <c r="L47" s="370"/>
      <c r="M47" s="370"/>
      <c r="N47" s="386"/>
      <c r="O47" s="386"/>
      <c r="P47" s="370"/>
      <c r="Q47" s="401"/>
    </row>
    <row r="48" spans="11:17" s="369" customFormat="1" ht="15">
      <c r="K48" s="370"/>
      <c r="L48" s="370"/>
      <c r="M48" s="370"/>
      <c r="N48" s="386"/>
      <c r="O48" s="386"/>
      <c r="P48" s="370"/>
      <c r="Q48" s="401"/>
    </row>
    <row r="49" spans="11:21" s="369" customFormat="1" ht="15">
      <c r="K49" s="370"/>
      <c r="L49" s="370"/>
      <c r="M49" s="370"/>
      <c r="N49" s="386"/>
      <c r="O49" s="386"/>
      <c r="P49" s="701"/>
      <c r="Q49" s="360"/>
      <c r="R49" s="360"/>
      <c r="S49" s="360"/>
      <c r="T49" s="360"/>
      <c r="U49" s="360"/>
    </row>
    <row r="50" spans="1:21" s="369" customFormat="1" ht="15">
      <c r="A50" s="360"/>
      <c r="B50" s="360"/>
      <c r="C50" s="360"/>
      <c r="D50" s="360"/>
      <c r="E50" s="360"/>
      <c r="F50" s="360"/>
      <c r="G50" s="360"/>
      <c r="H50" s="360"/>
      <c r="I50" s="360"/>
      <c r="J50" s="360"/>
      <c r="K50" s="387"/>
      <c r="L50" s="387"/>
      <c r="M50" s="387"/>
      <c r="N50" s="402"/>
      <c r="O50" s="402"/>
      <c r="P50" s="387"/>
      <c r="Q50" s="360"/>
      <c r="R50" s="360"/>
      <c r="S50" s="360"/>
      <c r="T50" s="360"/>
      <c r="U50" s="360"/>
    </row>
    <row r="51" spans="1:16" s="360" customFormat="1" ht="15">
      <c r="A51" s="389"/>
      <c r="B51" s="389"/>
      <c r="C51" s="389"/>
      <c r="D51" s="389"/>
      <c r="E51" s="389"/>
      <c r="F51" s="389"/>
      <c r="G51" s="389"/>
      <c r="H51" s="389"/>
      <c r="I51" s="389"/>
      <c r="J51" s="389"/>
      <c r="K51" s="390"/>
      <c r="L51" s="390"/>
      <c r="M51" s="390"/>
      <c r="N51" s="403"/>
      <c r="O51" s="403"/>
      <c r="P51" s="390"/>
    </row>
    <row r="52" spans="4:16" s="369" customFormat="1" ht="15">
      <c r="D52" s="370"/>
      <c r="E52" s="370"/>
      <c r="F52" s="370"/>
      <c r="G52" s="370"/>
      <c r="I52" s="370"/>
      <c r="K52" s="370"/>
      <c r="L52" s="370"/>
      <c r="M52" s="370"/>
      <c r="N52" s="370"/>
      <c r="O52" s="370"/>
      <c r="P52" s="370"/>
    </row>
    <row r="53" spans="1:80" s="394" customFormat="1" ht="14.25">
      <c r="A53" s="367"/>
      <c r="B53" s="367"/>
      <c r="C53" s="367"/>
      <c r="D53" s="367"/>
      <c r="E53" s="367"/>
      <c r="F53" s="367"/>
      <c r="G53" s="367"/>
      <c r="H53" s="367"/>
      <c r="I53" s="367"/>
      <c r="J53" s="367"/>
      <c r="K53" s="367"/>
      <c r="L53" s="367"/>
      <c r="M53" s="367"/>
      <c r="N53" s="367"/>
      <c r="O53" s="367"/>
      <c r="P53" s="392"/>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3"/>
      <c r="BR53" s="393"/>
      <c r="BS53" s="393"/>
      <c r="BT53" s="393"/>
      <c r="BU53" s="393"/>
      <c r="BV53" s="393"/>
      <c r="BW53" s="393"/>
      <c r="BX53" s="393"/>
      <c r="BY53" s="393"/>
      <c r="BZ53" s="393"/>
      <c r="CA53" s="393"/>
      <c r="CB53" s="393"/>
    </row>
    <row r="54" spans="1:80" s="391" customFormat="1" ht="15">
      <c r="A54" s="369"/>
      <c r="B54" s="369"/>
      <c r="C54" s="369"/>
      <c r="D54" s="369"/>
      <c r="E54" s="369"/>
      <c r="F54" s="369"/>
      <c r="G54" s="369"/>
      <c r="H54" s="369"/>
      <c r="I54" s="369"/>
      <c r="J54" s="380"/>
      <c r="K54" s="380"/>
      <c r="L54" s="369"/>
      <c r="M54" s="380"/>
      <c r="N54" s="380"/>
      <c r="O54" s="380"/>
      <c r="P54" s="395"/>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row>
    <row r="55" spans="1:80" s="394" customFormat="1" ht="14.25">
      <c r="A55" s="372"/>
      <c r="B55" s="372"/>
      <c r="C55" s="372"/>
      <c r="D55" s="372"/>
      <c r="E55" s="372"/>
      <c r="F55" s="372"/>
      <c r="G55" s="372"/>
      <c r="H55" s="372"/>
      <c r="I55" s="372"/>
      <c r="J55" s="372"/>
      <c r="K55" s="372"/>
      <c r="L55" s="372"/>
      <c r="M55" s="397"/>
      <c r="N55" s="397"/>
      <c r="O55" s="397"/>
      <c r="P55" s="397"/>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row>
    <row r="56" spans="1:80" s="367" customFormat="1" ht="15">
      <c r="A56" s="369"/>
      <c r="B56" s="369"/>
      <c r="C56" s="369"/>
      <c r="D56" s="369"/>
      <c r="E56" s="369"/>
      <c r="F56" s="369"/>
      <c r="G56" s="369"/>
      <c r="H56" s="369"/>
      <c r="I56" s="369"/>
      <c r="J56" s="369"/>
      <c r="K56" s="369"/>
      <c r="L56" s="369"/>
      <c r="M56" s="369"/>
      <c r="N56" s="369"/>
      <c r="O56" s="369"/>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6"/>
      <c r="AP56" s="696"/>
      <c r="AQ56" s="696"/>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6"/>
      <c r="BU56" s="696"/>
      <c r="BV56" s="696"/>
      <c r="BW56" s="696"/>
      <c r="BX56" s="696"/>
      <c r="BY56" s="696"/>
      <c r="BZ56" s="696"/>
      <c r="CA56" s="696"/>
      <c r="CB56" s="696"/>
    </row>
    <row r="57" spans="1:80" s="360" customFormat="1" ht="15">
      <c r="A57" s="399"/>
      <c r="B57" s="398"/>
      <c r="C57" s="398"/>
      <c r="P57" s="697"/>
      <c r="Q57" s="698"/>
      <c r="R57" s="698"/>
      <c r="S57" s="698"/>
      <c r="T57" s="698"/>
      <c r="U57" s="698"/>
      <c r="V57" s="698"/>
      <c r="W57" s="698"/>
      <c r="X57" s="698"/>
      <c r="Y57" s="698"/>
      <c r="Z57" s="698"/>
      <c r="AA57" s="698"/>
      <c r="AB57" s="698"/>
      <c r="AC57" s="698"/>
      <c r="AD57" s="698"/>
      <c r="AE57" s="698"/>
      <c r="AF57" s="698"/>
      <c r="AG57" s="698"/>
      <c r="AH57" s="698"/>
      <c r="AI57" s="698"/>
      <c r="AJ57" s="698"/>
      <c r="AK57" s="698"/>
      <c r="AL57" s="698"/>
      <c r="AM57" s="698"/>
      <c r="AN57" s="698"/>
      <c r="AO57" s="698"/>
      <c r="AP57" s="698"/>
      <c r="AQ57" s="698"/>
      <c r="AR57" s="698"/>
      <c r="AS57" s="698"/>
      <c r="AT57" s="698"/>
      <c r="AU57" s="698"/>
      <c r="AV57" s="698"/>
      <c r="AW57" s="698"/>
      <c r="AX57" s="698"/>
      <c r="AY57" s="698"/>
      <c r="AZ57" s="698"/>
      <c r="BA57" s="698"/>
      <c r="BB57" s="698"/>
      <c r="BC57" s="698"/>
      <c r="BD57" s="698"/>
      <c r="BE57" s="698"/>
      <c r="BF57" s="698"/>
      <c r="BG57" s="698"/>
      <c r="BH57" s="698"/>
      <c r="BI57" s="698"/>
      <c r="BJ57" s="698"/>
      <c r="BK57" s="698"/>
      <c r="BL57" s="698"/>
      <c r="BM57" s="698"/>
      <c r="BN57" s="698"/>
      <c r="BO57" s="698"/>
      <c r="BP57" s="698"/>
      <c r="BQ57" s="698"/>
      <c r="BR57" s="698"/>
      <c r="BS57" s="698"/>
      <c r="BT57" s="698"/>
      <c r="BU57" s="698"/>
      <c r="BV57" s="698"/>
      <c r="BW57" s="698"/>
      <c r="BX57" s="698"/>
      <c r="BY57" s="698"/>
      <c r="BZ57" s="698"/>
      <c r="CA57" s="698"/>
      <c r="CB57" s="698"/>
    </row>
    <row r="58" spans="1:3" s="360" customFormat="1" ht="15">
      <c r="A58" s="695"/>
      <c r="B58" s="398"/>
      <c r="C58" s="398"/>
    </row>
    <row r="59" spans="1:16" s="360" customFormat="1" ht="15">
      <c r="A59" s="399"/>
      <c r="B59" s="399"/>
      <c r="C59" s="399"/>
      <c r="D59" s="377"/>
      <c r="E59" s="377"/>
      <c r="F59" s="377"/>
      <c r="G59" s="377"/>
      <c r="H59" s="377"/>
      <c r="I59" s="377"/>
      <c r="J59" s="377"/>
      <c r="K59" s="377"/>
      <c r="L59" s="377"/>
      <c r="M59" s="377"/>
      <c r="N59" s="377"/>
      <c r="P59" s="387"/>
    </row>
    <row r="60" spans="1:3" s="377" customFormat="1" ht="12.75">
      <c r="A60" s="399"/>
      <c r="B60" s="399"/>
      <c r="C60" s="399"/>
    </row>
  </sheetData>
  <printOptions/>
  <pageMargins left="0.75" right="0.75" top="1" bottom="1" header="0.5" footer="0.5"/>
  <pageSetup fitToHeight="1" fitToWidth="1" horizontalDpi="600" verticalDpi="600" orientation="landscape" paperSize="9" scale="74" r:id="rId4"/>
  <drawing r:id="rId3"/>
  <legacyDrawing r:id="rId2"/>
</worksheet>
</file>

<file path=xl/worksheets/sheet26.xml><?xml version="1.0" encoding="utf-8"?>
<worksheet xmlns="http://schemas.openxmlformats.org/spreadsheetml/2006/main" xmlns:r="http://schemas.openxmlformats.org/officeDocument/2006/relationships">
  <dimension ref="A9:AN27"/>
  <sheetViews>
    <sheetView zoomScale="75" zoomScaleNormal="75" workbookViewId="0" topLeftCell="A4">
      <pane xSplit="1" topLeftCell="B1" activePane="topRight" state="frozen"/>
      <selection pane="topLeft" activeCell="A1" sqref="A1"/>
      <selection pane="topRight" activeCell="B4" sqref="B4"/>
    </sheetView>
  </sheetViews>
  <sheetFormatPr defaultColWidth="9.00390625" defaultRowHeight="12"/>
  <cols>
    <col min="1" max="1" width="28.75390625" style="428" customWidth="1"/>
    <col min="2" max="16384" width="9.125" style="428" customWidth="1"/>
  </cols>
  <sheetData>
    <row r="1" ht="12.75"/>
    <row r="2" ht="12.75"/>
    <row r="3" ht="12.75"/>
    <row r="4" ht="12.75"/>
    <row r="5" ht="12.75"/>
    <row r="6" ht="12.75"/>
    <row r="9" s="405" customFormat="1" ht="15.75">
      <c r="A9" s="404" t="s">
        <v>783</v>
      </c>
    </row>
    <row r="10" spans="1:22" s="405" customFormat="1" ht="15">
      <c r="A10" s="406" t="s">
        <v>784</v>
      </c>
      <c r="B10" s="407"/>
      <c r="C10" s="407"/>
      <c r="D10" s="407"/>
      <c r="E10" s="407"/>
      <c r="F10" s="407"/>
      <c r="G10" s="407"/>
      <c r="H10" s="407"/>
      <c r="I10" s="407"/>
      <c r="J10" s="407"/>
      <c r="K10" s="407"/>
      <c r="L10" s="407"/>
      <c r="M10" s="407"/>
      <c r="N10" s="407"/>
      <c r="O10" s="407"/>
      <c r="P10" s="407"/>
      <c r="Q10" s="407"/>
      <c r="R10" s="407"/>
      <c r="S10" s="407"/>
      <c r="T10" s="407"/>
      <c r="U10" s="407"/>
      <c r="V10" s="407"/>
    </row>
    <row r="11" spans="2:37" s="405" customFormat="1" ht="15">
      <c r="B11" s="407"/>
      <c r="C11" s="407"/>
      <c r="D11" s="407"/>
      <c r="E11" s="407"/>
      <c r="F11" s="407"/>
      <c r="G11" s="407"/>
      <c r="H11" s="407"/>
      <c r="I11" s="407"/>
      <c r="J11" s="407"/>
      <c r="K11" s="407"/>
      <c r="L11" s="407"/>
      <c r="M11" s="407"/>
      <c r="N11" s="407"/>
      <c r="O11" s="407"/>
      <c r="P11" s="407"/>
      <c r="Q11" s="407"/>
      <c r="R11" s="407"/>
      <c r="S11" s="407"/>
      <c r="T11" s="407"/>
      <c r="U11" s="407"/>
      <c r="V11" s="407"/>
      <c r="AK11" s="408"/>
    </row>
    <row r="12" spans="1:40" s="405" customFormat="1" ht="15.75">
      <c r="A12" s="409"/>
      <c r="B12" s="410">
        <v>1970</v>
      </c>
      <c r="C12" s="410">
        <v>1971</v>
      </c>
      <c r="D12" s="410">
        <v>1972</v>
      </c>
      <c r="E12" s="410">
        <v>1973</v>
      </c>
      <c r="F12" s="410">
        <v>1974</v>
      </c>
      <c r="G12" s="410">
        <v>1975</v>
      </c>
      <c r="H12" s="410">
        <v>1976</v>
      </c>
      <c r="I12" s="410">
        <v>1977</v>
      </c>
      <c r="J12" s="410">
        <v>1978</v>
      </c>
      <c r="K12" s="410">
        <v>1979</v>
      </c>
      <c r="L12" s="410">
        <v>1980</v>
      </c>
      <c r="M12" s="410">
        <v>1981</v>
      </c>
      <c r="N12" s="410">
        <v>1982</v>
      </c>
      <c r="O12" s="411">
        <v>1983</v>
      </c>
      <c r="P12" s="411">
        <v>1984</v>
      </c>
      <c r="Q12" s="411">
        <v>1985</v>
      </c>
      <c r="R12" s="411">
        <v>1986</v>
      </c>
      <c r="S12" s="411">
        <v>1987</v>
      </c>
      <c r="T12" s="411">
        <v>1988</v>
      </c>
      <c r="U12" s="411">
        <v>1989</v>
      </c>
      <c r="V12" s="411">
        <v>1990</v>
      </c>
      <c r="W12" s="411">
        <v>1991</v>
      </c>
      <c r="X12" s="411">
        <v>1992</v>
      </c>
      <c r="Y12" s="411">
        <v>1993</v>
      </c>
      <c r="Z12" s="411">
        <v>1994</v>
      </c>
      <c r="AA12" s="411">
        <v>1995</v>
      </c>
      <c r="AB12" s="411">
        <v>1996</v>
      </c>
      <c r="AC12" s="411">
        <v>1997</v>
      </c>
      <c r="AD12" s="411">
        <v>1998</v>
      </c>
      <c r="AE12" s="411">
        <v>1999</v>
      </c>
      <c r="AF12" s="411">
        <v>2000</v>
      </c>
      <c r="AG12" s="411">
        <v>2001</v>
      </c>
      <c r="AH12" s="411">
        <v>2002</v>
      </c>
      <c r="AI12" s="411">
        <v>2003</v>
      </c>
      <c r="AJ12" s="411">
        <v>2004</v>
      </c>
      <c r="AK12" s="412">
        <v>2005</v>
      </c>
      <c r="AL12" s="411">
        <v>2006</v>
      </c>
      <c r="AM12" s="411">
        <v>2007</v>
      </c>
      <c r="AN12" s="411">
        <v>2008</v>
      </c>
    </row>
    <row r="13" spans="1:40" s="405" customFormat="1" ht="15">
      <c r="A13" s="407" t="s">
        <v>755</v>
      </c>
      <c r="B13" s="413">
        <v>16.112</v>
      </c>
      <c r="C13" s="413">
        <v>13.841</v>
      </c>
      <c r="D13" s="413">
        <v>14.084</v>
      </c>
      <c r="E13" s="413">
        <v>14.09</v>
      </c>
      <c r="F13" s="413">
        <v>13.088</v>
      </c>
      <c r="G13" s="413">
        <v>11.911</v>
      </c>
      <c r="H13" s="413">
        <v>13.283</v>
      </c>
      <c r="I13" s="413">
        <v>12.813</v>
      </c>
      <c r="J13" s="413">
        <v>11.307</v>
      </c>
      <c r="K13" s="413">
        <v>11.658</v>
      </c>
      <c r="L13" s="413">
        <v>10.649</v>
      </c>
      <c r="M13" s="413">
        <v>8.859</v>
      </c>
      <c r="N13" s="413">
        <v>7.745</v>
      </c>
      <c r="O13" s="413">
        <v>6.355002414143802</v>
      </c>
      <c r="P13" s="413">
        <v>5.309986336973383</v>
      </c>
      <c r="Q13" s="413">
        <v>5.96899622982649</v>
      </c>
      <c r="R13" s="413">
        <v>5.203995151166494</v>
      </c>
      <c r="S13" s="413">
        <v>4.965996527742108</v>
      </c>
      <c r="T13" s="413">
        <v>3.9709840461050105</v>
      </c>
      <c r="U13" s="413">
        <v>3.345977625509796</v>
      </c>
      <c r="V13" s="413">
        <v>3.0039910419855564</v>
      </c>
      <c r="W13" s="413">
        <v>3.0959853302240536</v>
      </c>
      <c r="X13" s="413">
        <v>3.1550034414390353</v>
      </c>
      <c r="Y13" s="413">
        <v>3.3709922644668855</v>
      </c>
      <c r="Z13" s="413">
        <v>3.933025487194765</v>
      </c>
      <c r="AA13" s="413">
        <v>3.7610305825791275</v>
      </c>
      <c r="AB13" s="413">
        <v>4.721988227196614</v>
      </c>
      <c r="AC13" s="413">
        <v>4.111004386550651</v>
      </c>
      <c r="AD13" s="413">
        <v>4.280944700697534</v>
      </c>
      <c r="AE13" s="413">
        <v>3.985237767481997</v>
      </c>
      <c r="AF13" s="413">
        <v>3.1110608877885415</v>
      </c>
      <c r="AG13" s="413">
        <v>3.0844094488188976</v>
      </c>
      <c r="AH13" s="413">
        <v>2.9958530183727032</v>
      </c>
      <c r="AI13" s="413">
        <v>3.722</v>
      </c>
      <c r="AJ13" s="413">
        <v>3.619</v>
      </c>
      <c r="AK13" s="413">
        <v>3.4244356955380573</v>
      </c>
      <c r="AL13" s="413">
        <v>3.61637795275591</v>
      </c>
      <c r="AM13" s="413">
        <v>3.29433070866142</v>
      </c>
      <c r="AN13" s="413">
        <v>3.26472440944882</v>
      </c>
    </row>
    <row r="14" spans="1:40" s="418" customFormat="1" ht="15">
      <c r="A14" s="414" t="s">
        <v>756</v>
      </c>
      <c r="B14" s="415"/>
      <c r="C14" s="415"/>
      <c r="D14" s="415"/>
      <c r="E14" s="415"/>
      <c r="F14" s="415"/>
      <c r="G14" s="415"/>
      <c r="H14" s="415"/>
      <c r="I14" s="415"/>
      <c r="J14" s="415"/>
      <c r="K14" s="415"/>
      <c r="L14" s="415"/>
      <c r="M14" s="415"/>
      <c r="N14" s="415"/>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7"/>
      <c r="AM14" s="413"/>
      <c r="AN14" s="413"/>
    </row>
    <row r="15" spans="1:40" s="405" customFormat="1" ht="15">
      <c r="A15" s="407" t="s">
        <v>757</v>
      </c>
      <c r="B15" s="413">
        <v>8.548</v>
      </c>
      <c r="C15" s="413">
        <v>8.471</v>
      </c>
      <c r="D15" s="413">
        <v>8.696</v>
      </c>
      <c r="E15" s="413">
        <v>9.125</v>
      </c>
      <c r="F15" s="413">
        <v>7.409</v>
      </c>
      <c r="G15" s="413">
        <v>7.845</v>
      </c>
      <c r="H15" s="413">
        <v>8.761</v>
      </c>
      <c r="I15" s="413">
        <v>8.222</v>
      </c>
      <c r="J15" s="413">
        <v>8.234</v>
      </c>
      <c r="K15" s="413">
        <v>8.381</v>
      </c>
      <c r="L15" s="413">
        <v>7.377</v>
      </c>
      <c r="M15" s="413">
        <v>6.752</v>
      </c>
      <c r="N15" s="413">
        <v>5.731</v>
      </c>
      <c r="O15" s="413">
        <v>4.840956732363337</v>
      </c>
      <c r="P15" s="413">
        <v>4.397686847739956</v>
      </c>
      <c r="Q15" s="413">
        <v>4.273936573769663</v>
      </c>
      <c r="R15" s="413">
        <v>4.04301474100675</v>
      </c>
      <c r="S15" s="413">
        <v>4.4292707051292854</v>
      </c>
      <c r="T15" s="413">
        <v>4.108627113786184</v>
      </c>
      <c r="U15" s="413">
        <v>3.745665649464142</v>
      </c>
      <c r="V15" s="413">
        <v>3.7876463282360806</v>
      </c>
      <c r="W15" s="413">
        <v>3.675051562614154</v>
      </c>
      <c r="X15" s="413">
        <v>3.4968725237300418</v>
      </c>
      <c r="Y15" s="413">
        <v>3.4829913622083972</v>
      </c>
      <c r="Z15" s="413">
        <v>3.6311320171519452</v>
      </c>
      <c r="AA15" s="413">
        <v>3.6338295708079733</v>
      </c>
      <c r="AB15" s="413">
        <v>3.937388655662896</v>
      </c>
      <c r="AC15" s="413">
        <v>3.4803219080696195</v>
      </c>
      <c r="AD15" s="413">
        <v>3.345837618509714</v>
      </c>
      <c r="AE15" s="413">
        <v>3.1347821444427586</v>
      </c>
      <c r="AF15" s="413">
        <v>3.027470088063887</v>
      </c>
      <c r="AG15" s="413">
        <v>2.847198215779203</v>
      </c>
      <c r="AH15" s="413">
        <v>2.6402286032896574</v>
      </c>
      <c r="AI15" s="413">
        <v>2.547</v>
      </c>
      <c r="AJ15" s="413">
        <v>2.2216057987175915</v>
      </c>
      <c r="AK15" s="413">
        <v>1.8113744075829383</v>
      </c>
      <c r="AL15" s="413">
        <v>1.45405631446892</v>
      </c>
      <c r="AM15" s="420">
        <v>1.3712015611932</v>
      </c>
      <c r="AN15" s="420">
        <v>1.25335935321996</v>
      </c>
    </row>
    <row r="16" spans="1:40" s="418" customFormat="1" ht="15">
      <c r="A16" s="414" t="s">
        <v>758</v>
      </c>
      <c r="B16" s="415"/>
      <c r="C16" s="415"/>
      <c r="D16" s="415"/>
      <c r="E16" s="415"/>
      <c r="F16" s="415"/>
      <c r="G16" s="415"/>
      <c r="H16" s="415"/>
      <c r="I16" s="415"/>
      <c r="J16" s="415"/>
      <c r="K16" s="415"/>
      <c r="L16" s="415"/>
      <c r="M16" s="415"/>
      <c r="N16" s="415"/>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7"/>
      <c r="AM16" s="420"/>
      <c r="AN16" s="420"/>
    </row>
    <row r="17" spans="1:40" s="405" customFormat="1" ht="15">
      <c r="A17" s="407" t="s">
        <v>759</v>
      </c>
      <c r="B17" s="413">
        <v>2.017</v>
      </c>
      <c r="C17" s="413">
        <v>2.015</v>
      </c>
      <c r="D17" s="413">
        <v>2.057</v>
      </c>
      <c r="E17" s="413">
        <v>2.19</v>
      </c>
      <c r="F17" s="413">
        <v>2.101</v>
      </c>
      <c r="G17" s="413">
        <v>2.164</v>
      </c>
      <c r="H17" s="413">
        <v>2.438</v>
      </c>
      <c r="I17" s="413">
        <v>2.513</v>
      </c>
      <c r="J17" s="413">
        <v>2.502</v>
      </c>
      <c r="K17" s="413">
        <v>2.671</v>
      </c>
      <c r="L17" s="413">
        <v>2.485</v>
      </c>
      <c r="M17" s="413">
        <v>2.366</v>
      </c>
      <c r="N17" s="413">
        <v>2.318</v>
      </c>
      <c r="O17" s="413">
        <v>2.7479922894924664</v>
      </c>
      <c r="P17" s="413">
        <v>2.8130145724096463</v>
      </c>
      <c r="Q17" s="413">
        <v>2.898999095195544</v>
      </c>
      <c r="R17" s="413">
        <v>2.992008497294016</v>
      </c>
      <c r="S17" s="413">
        <v>2.9630097954917134</v>
      </c>
      <c r="T17" s="413">
        <v>3.1169951500233224</v>
      </c>
      <c r="U17" s="413">
        <v>3.058969646901466</v>
      </c>
      <c r="V17" s="413">
        <v>3.027020495787882</v>
      </c>
      <c r="W17" s="413">
        <v>2.893013898021232</v>
      </c>
      <c r="X17" s="413">
        <v>2.914032336924451</v>
      </c>
      <c r="Y17" s="413">
        <v>2.9890018489482353</v>
      </c>
      <c r="Z17" s="413">
        <v>3.1650172250040742</v>
      </c>
      <c r="AA17" s="413">
        <v>3.1710024221783866</v>
      </c>
      <c r="AB17" s="413">
        <v>3.4280287064668227</v>
      </c>
      <c r="AC17" s="413">
        <v>3.3280225245730275</v>
      </c>
      <c r="AD17" s="413">
        <v>3.7800594585785015</v>
      </c>
      <c r="AE17" s="413">
        <v>3.725743091733684</v>
      </c>
      <c r="AF17" s="413">
        <v>3.5501773079538492</v>
      </c>
      <c r="AG17" s="413">
        <v>3.6531084471703377</v>
      </c>
      <c r="AH17" s="413">
        <v>4.110872595483691</v>
      </c>
      <c r="AI17" s="413">
        <v>4.31</v>
      </c>
      <c r="AJ17" s="413">
        <v>4.385726233621411</v>
      </c>
      <c r="AK17" s="413">
        <v>4.56411008921104</v>
      </c>
      <c r="AL17" s="413">
        <v>4.63265271257318</v>
      </c>
      <c r="AM17" s="420">
        <v>4.78605832171731</v>
      </c>
      <c r="AN17" s="420">
        <v>4.87634136604405</v>
      </c>
    </row>
    <row r="18" spans="1:40" s="418" customFormat="1" ht="15">
      <c r="A18" s="414" t="s">
        <v>760</v>
      </c>
      <c r="B18" s="415"/>
      <c r="C18" s="415"/>
      <c r="D18" s="415"/>
      <c r="E18" s="415"/>
      <c r="F18" s="415"/>
      <c r="G18" s="415"/>
      <c r="H18" s="415"/>
      <c r="I18" s="415"/>
      <c r="J18" s="415"/>
      <c r="K18" s="415"/>
      <c r="L18" s="415"/>
      <c r="M18" s="415"/>
      <c r="N18" s="415"/>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7"/>
      <c r="AM18" s="420"/>
      <c r="AN18" s="420"/>
    </row>
    <row r="19" spans="1:40" s="405" customFormat="1" ht="15">
      <c r="A19" s="407" t="s">
        <v>761</v>
      </c>
      <c r="B19" s="413">
        <v>0.878</v>
      </c>
      <c r="C19" s="413">
        <v>0.836</v>
      </c>
      <c r="D19" s="413">
        <v>0.895</v>
      </c>
      <c r="E19" s="413">
        <v>0.901</v>
      </c>
      <c r="F19" s="413">
        <v>0.759</v>
      </c>
      <c r="G19" s="413">
        <v>0.745</v>
      </c>
      <c r="H19" s="413">
        <v>0.764</v>
      </c>
      <c r="I19" s="413">
        <v>0.785</v>
      </c>
      <c r="J19" s="413">
        <v>0.801</v>
      </c>
      <c r="K19" s="413">
        <v>0.764</v>
      </c>
      <c r="L19" s="413">
        <v>0.729</v>
      </c>
      <c r="M19" s="413">
        <v>0.743</v>
      </c>
      <c r="N19" s="413">
        <v>0.77</v>
      </c>
      <c r="O19" s="413">
        <v>0.6599712220157404</v>
      </c>
      <c r="P19" s="413">
        <v>0.7038663862657945</v>
      </c>
      <c r="Q19" s="413">
        <v>0.6725543082506598</v>
      </c>
      <c r="R19" s="413">
        <v>0.7963462445895642</v>
      </c>
      <c r="S19" s="413">
        <v>0.8414938919602234</v>
      </c>
      <c r="T19" s="413">
        <v>0.9348475757169737</v>
      </c>
      <c r="U19" s="413">
        <v>1.0357161581973564</v>
      </c>
      <c r="V19" s="413">
        <v>1.0770189736629014</v>
      </c>
      <c r="W19" s="413">
        <v>0.9391875753674436</v>
      </c>
      <c r="X19" s="413">
        <v>1.0008505234214344</v>
      </c>
      <c r="Y19" s="413">
        <v>1.0136083747429496</v>
      </c>
      <c r="Z19" s="413">
        <v>1.0267448837520898</v>
      </c>
      <c r="AA19" s="413">
        <v>1.0346966951922125</v>
      </c>
      <c r="AB19" s="413">
        <v>1.0321043464077035</v>
      </c>
      <c r="AC19" s="413">
        <v>1.0631542767929443</v>
      </c>
      <c r="AD19" s="413">
        <v>1.0100256904677296</v>
      </c>
      <c r="AE19" s="413">
        <v>1.018</v>
      </c>
      <c r="AF19" s="413">
        <v>1.1359148078457872</v>
      </c>
      <c r="AG19" s="413">
        <v>1.067872934131039</v>
      </c>
      <c r="AH19" s="413">
        <v>0.9751309281773749</v>
      </c>
      <c r="AI19" s="413">
        <v>0.947</v>
      </c>
      <c r="AJ19" s="413">
        <v>1.0532509218858317</v>
      </c>
      <c r="AK19" s="413">
        <v>1.0848251475308606</v>
      </c>
      <c r="AL19" s="413">
        <v>1.11546729271404</v>
      </c>
      <c r="AM19" s="420">
        <v>1.18452862943394</v>
      </c>
      <c r="AN19" s="420">
        <v>1.22038459970057</v>
      </c>
    </row>
    <row r="20" spans="1:40" s="418" customFormat="1" ht="15">
      <c r="A20" s="414" t="s">
        <v>762</v>
      </c>
      <c r="B20" s="415"/>
      <c r="C20" s="415"/>
      <c r="D20" s="415"/>
      <c r="E20" s="415"/>
      <c r="F20" s="415"/>
      <c r="G20" s="415"/>
      <c r="H20" s="415"/>
      <c r="I20" s="415"/>
      <c r="J20" s="415"/>
      <c r="K20" s="415"/>
      <c r="L20" s="415"/>
      <c r="M20" s="415"/>
      <c r="N20" s="415"/>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7"/>
      <c r="AM20" s="420"/>
      <c r="AN20" s="420"/>
    </row>
    <row r="21" spans="1:40" s="405" customFormat="1" ht="15">
      <c r="A21" s="419" t="s">
        <v>606</v>
      </c>
      <c r="B21" s="420">
        <v>3.782</v>
      </c>
      <c r="C21" s="420">
        <v>3.869</v>
      </c>
      <c r="D21" s="420">
        <v>4.025</v>
      </c>
      <c r="E21" s="420">
        <v>4.252</v>
      </c>
      <c r="F21" s="420">
        <v>3.919</v>
      </c>
      <c r="G21" s="420">
        <v>4.382</v>
      </c>
      <c r="H21" s="420">
        <v>4.629</v>
      </c>
      <c r="I21" s="420">
        <v>4.81</v>
      </c>
      <c r="J21" s="420">
        <v>4.946</v>
      </c>
      <c r="K21" s="420">
        <v>4.913</v>
      </c>
      <c r="L21" s="420">
        <v>4.752</v>
      </c>
      <c r="M21" s="420">
        <v>4.679</v>
      </c>
      <c r="N21" s="420">
        <v>4.712</v>
      </c>
      <c r="O21" s="420">
        <v>4.835005254609725</v>
      </c>
      <c r="P21" s="420">
        <v>5.024011974140952</v>
      </c>
      <c r="Q21" s="420">
        <v>5.067036081653451</v>
      </c>
      <c r="R21" s="420">
        <v>5.316996274004012</v>
      </c>
      <c r="S21" s="420">
        <v>5.53300850291392</v>
      </c>
      <c r="T21" s="420">
        <v>5.7390210502850225</v>
      </c>
      <c r="U21" s="420">
        <v>5.947963440654757</v>
      </c>
      <c r="V21" s="420">
        <v>5.630011783064234</v>
      </c>
      <c r="W21" s="420">
        <v>5.7509951912359485</v>
      </c>
      <c r="X21" s="420">
        <v>5.877997516002676</v>
      </c>
      <c r="Y21" s="420">
        <v>5.586987675551734</v>
      </c>
      <c r="Z21" s="420">
        <v>5.654979140791695</v>
      </c>
      <c r="AA21" s="420">
        <v>5.763001178306423</v>
      </c>
      <c r="AB21" s="420">
        <v>5.693958791121302</v>
      </c>
      <c r="AC21" s="420">
        <v>5.57698799401293</v>
      </c>
      <c r="AD21" s="420">
        <v>5.428967230342982</v>
      </c>
      <c r="AE21" s="420">
        <v>5.452533358810229</v>
      </c>
      <c r="AF21" s="420">
        <v>5.371962676347887</v>
      </c>
      <c r="AG21" s="420">
        <v>5.402</v>
      </c>
      <c r="AH21" s="420">
        <v>5.465</v>
      </c>
      <c r="AI21" s="420">
        <v>5.466</v>
      </c>
      <c r="AJ21" s="413">
        <v>5.257200823100879</v>
      </c>
      <c r="AK21" s="413">
        <v>5.191500742387853</v>
      </c>
      <c r="AL21" s="413">
        <v>5.05142383552724</v>
      </c>
      <c r="AM21" s="420">
        <v>4.94554039398276</v>
      </c>
      <c r="AN21" s="420">
        <v>4.71455404271525</v>
      </c>
    </row>
    <row r="22" spans="1:40" s="418" customFormat="1" ht="14.25">
      <c r="A22" s="421" t="s">
        <v>607</v>
      </c>
      <c r="B22" s="422"/>
      <c r="C22" s="422"/>
      <c r="D22" s="422"/>
      <c r="E22" s="422"/>
      <c r="F22" s="422"/>
      <c r="G22" s="422"/>
      <c r="H22" s="422"/>
      <c r="I22" s="422"/>
      <c r="J22" s="422"/>
      <c r="K22" s="422"/>
      <c r="L22" s="422"/>
      <c r="M22" s="422"/>
      <c r="N22" s="422"/>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4"/>
      <c r="AL22" s="425"/>
      <c r="AM22" s="425"/>
      <c r="AN22" s="425"/>
    </row>
    <row r="23" spans="1:40" s="405" customFormat="1" ht="15">
      <c r="A23" s="407" t="s">
        <v>663</v>
      </c>
      <c r="B23" s="413">
        <v>31.337</v>
      </c>
      <c r="C23" s="413">
        <v>29.032</v>
      </c>
      <c r="D23" s="413">
        <v>29.757</v>
      </c>
      <c r="E23" s="413">
        <v>30.558</v>
      </c>
      <c r="F23" s="413">
        <v>27.276</v>
      </c>
      <c r="G23" s="413">
        <v>27.047</v>
      </c>
      <c r="H23" s="413">
        <v>29.875</v>
      </c>
      <c r="I23" s="413">
        <v>29.143</v>
      </c>
      <c r="J23" s="413">
        <v>27.79</v>
      </c>
      <c r="K23" s="413">
        <v>28.387</v>
      </c>
      <c r="L23" s="413">
        <v>25.992</v>
      </c>
      <c r="M23" s="413">
        <v>23.399</v>
      </c>
      <c r="N23" s="413">
        <v>21.276</v>
      </c>
      <c r="O23" s="413">
        <v>19.43892791262507</v>
      </c>
      <c r="P23" s="413">
        <v>18.24856611752973</v>
      </c>
      <c r="Q23" s="413">
        <v>18.88152228869581</v>
      </c>
      <c r="R23" s="413">
        <v>18.352360908060838</v>
      </c>
      <c r="S23" s="413">
        <v>18.73277942323725</v>
      </c>
      <c r="T23" s="413">
        <v>17.870474935916516</v>
      </c>
      <c r="U23" s="413">
        <v>17.134292520727517</v>
      </c>
      <c r="V23" s="413">
        <v>16.525688622736656</v>
      </c>
      <c r="W23" s="413">
        <v>16.35423355746283</v>
      </c>
      <c r="X23" s="413">
        <v>16.44475634151764</v>
      </c>
      <c r="Y23" s="413">
        <v>16.4435815259182</v>
      </c>
      <c r="Z23" s="413">
        <v>17.410898753894568</v>
      </c>
      <c r="AA23" s="413">
        <v>17.363560449064124</v>
      </c>
      <c r="AB23" s="413">
        <v>18.813468726855337</v>
      </c>
      <c r="AC23" s="413">
        <v>17.559491089999174</v>
      </c>
      <c r="AD23" s="413">
        <v>17.845834698596462</v>
      </c>
      <c r="AE23" s="413">
        <v>17.317</v>
      </c>
      <c r="AF23" s="413">
        <v>16.196585767999952</v>
      </c>
      <c r="AG23" s="413">
        <v>16.055</v>
      </c>
      <c r="AH23" s="413">
        <v>16.187</v>
      </c>
      <c r="AI23" s="413">
        <v>16.992</v>
      </c>
      <c r="AJ23" s="413">
        <v>16.536783777325713</v>
      </c>
      <c r="AK23" s="426">
        <v>16.076246082250748</v>
      </c>
      <c r="AL23" s="413">
        <v>15.869978108039291</v>
      </c>
      <c r="AM23" s="413">
        <v>15.58165961498863</v>
      </c>
      <c r="AN23" s="413">
        <f>AN13+AN15+AN17+AN19+AN21</f>
        <v>15.32936377112865</v>
      </c>
    </row>
    <row r="24" spans="1:31" s="418" customFormat="1" ht="14.25">
      <c r="A24" s="414" t="s">
        <v>576</v>
      </c>
      <c r="B24" s="414"/>
      <c r="C24" s="414"/>
      <c r="D24" s="414"/>
      <c r="E24" s="414"/>
      <c r="F24" s="414"/>
      <c r="G24" s="414"/>
      <c r="H24" s="414"/>
      <c r="I24" s="414"/>
      <c r="J24" s="414"/>
      <c r="K24" s="414"/>
      <c r="L24" s="414"/>
      <c r="M24" s="414"/>
      <c r="N24" s="414"/>
      <c r="AE24" s="427"/>
    </row>
    <row r="26" spans="1:2" ht="12.75">
      <c r="A26" s="429" t="s">
        <v>763</v>
      </c>
      <c r="B26" s="429"/>
    </row>
    <row r="27" spans="1:2" ht="12.75">
      <c r="A27" s="429" t="s">
        <v>764</v>
      </c>
      <c r="B27" s="429"/>
    </row>
  </sheetData>
  <sheetProtection/>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8:AM39"/>
  <sheetViews>
    <sheetView zoomScale="75" zoomScaleNormal="75" workbookViewId="0" topLeftCell="A1">
      <pane xSplit="2" topLeftCell="C1" activePane="topRight" state="frozen"/>
      <selection pane="topLeft" activeCell="A1" sqref="A1"/>
      <selection pane="topRight" activeCell="A1" sqref="A1"/>
    </sheetView>
  </sheetViews>
  <sheetFormatPr defaultColWidth="9.00390625" defaultRowHeight="12"/>
  <cols>
    <col min="1" max="1" width="5.875" style="431" customWidth="1"/>
    <col min="2" max="2" width="32.125" style="431" customWidth="1"/>
    <col min="3" max="36" width="8.75390625" style="431" customWidth="1"/>
    <col min="37" max="37" width="9.00390625" style="431" customWidth="1"/>
    <col min="38" max="16384" width="11.375" style="431" customWidth="1"/>
  </cols>
  <sheetData>
    <row r="3" ht="15"/>
    <row r="4" ht="15"/>
    <row r="5" ht="15"/>
    <row r="6" ht="15"/>
    <row r="8" ht="15.75">
      <c r="A8" s="430" t="s">
        <v>785</v>
      </c>
    </row>
    <row r="9" s="430" customFormat="1" ht="15.75">
      <c r="A9" s="432" t="s">
        <v>786</v>
      </c>
    </row>
    <row r="10" s="430" customFormat="1" ht="15.75"/>
    <row r="11" spans="3:39" s="433" customFormat="1" ht="15.75">
      <c r="C11" s="433">
        <v>1972</v>
      </c>
      <c r="D11" s="433">
        <v>1973</v>
      </c>
      <c r="E11" s="433">
        <v>1974</v>
      </c>
      <c r="F11" s="433">
        <v>1975</v>
      </c>
      <c r="G11" s="433">
        <v>1976</v>
      </c>
      <c r="H11" s="433">
        <v>1977</v>
      </c>
      <c r="I11" s="433">
        <v>1978</v>
      </c>
      <c r="J11" s="433">
        <v>1979</v>
      </c>
      <c r="K11" s="433">
        <v>1980</v>
      </c>
      <c r="L11" s="433">
        <v>1981</v>
      </c>
      <c r="M11" s="433">
        <v>1982</v>
      </c>
      <c r="N11" s="433">
        <v>1983</v>
      </c>
      <c r="O11" s="433">
        <v>1984</v>
      </c>
      <c r="P11" s="433">
        <v>1985</v>
      </c>
      <c r="Q11" s="433">
        <v>1986</v>
      </c>
      <c r="R11" s="433">
        <v>1987</v>
      </c>
      <c r="S11" s="433">
        <v>1988</v>
      </c>
      <c r="T11" s="433">
        <v>1989</v>
      </c>
      <c r="U11" s="433">
        <v>1990</v>
      </c>
      <c r="V11" s="433">
        <v>1991</v>
      </c>
      <c r="W11" s="433">
        <v>1992</v>
      </c>
      <c r="X11" s="433">
        <v>1993</v>
      </c>
      <c r="Y11" s="433">
        <v>1994</v>
      </c>
      <c r="Z11" s="433">
        <v>1995</v>
      </c>
      <c r="AA11" s="433">
        <v>1996</v>
      </c>
      <c r="AB11" s="433">
        <v>1997</v>
      </c>
      <c r="AC11" s="433">
        <v>1998</v>
      </c>
      <c r="AD11" s="433">
        <v>1999</v>
      </c>
      <c r="AE11" s="433">
        <v>2000</v>
      </c>
      <c r="AF11" s="433">
        <v>2001</v>
      </c>
      <c r="AG11" s="433">
        <v>2002</v>
      </c>
      <c r="AH11" s="433">
        <v>2003</v>
      </c>
      <c r="AI11" s="433">
        <v>2004</v>
      </c>
      <c r="AJ11" s="433">
        <v>2005</v>
      </c>
      <c r="AK11" s="433">
        <v>2006</v>
      </c>
      <c r="AL11" s="433">
        <v>2007</v>
      </c>
      <c r="AM11" s="433">
        <v>2008</v>
      </c>
    </row>
    <row r="12" spans="1:39" s="435" customFormat="1" ht="15.75">
      <c r="A12" s="434" t="s">
        <v>769</v>
      </c>
      <c r="C12" s="436">
        <v>10.667000000000002</v>
      </c>
      <c r="D12" s="436">
        <v>10.042</v>
      </c>
      <c r="E12" s="436">
        <v>9.722999999999999</v>
      </c>
      <c r="F12" s="436">
        <v>11.868</v>
      </c>
      <c r="G12" s="436">
        <v>13.449</v>
      </c>
      <c r="H12" s="436">
        <v>14.296000000000001</v>
      </c>
      <c r="I12" s="436">
        <v>15.641</v>
      </c>
      <c r="J12" s="436">
        <v>16.221</v>
      </c>
      <c r="K12" s="436">
        <v>17.899</v>
      </c>
      <c r="L12" s="436">
        <v>14.742999999999999</v>
      </c>
      <c r="M12" s="436">
        <v>13.459000000000001</v>
      </c>
      <c r="N12" s="436">
        <v>13.988</v>
      </c>
      <c r="O12" s="436">
        <v>12.936</v>
      </c>
      <c r="P12" s="436">
        <v>13.841000000000001</v>
      </c>
      <c r="Q12" s="436">
        <v>15.861999999999998</v>
      </c>
      <c r="R12" s="436">
        <v>15.312</v>
      </c>
      <c r="S12" s="436">
        <v>14.233999999999998</v>
      </c>
      <c r="T12" s="436">
        <v>15.515999999999998</v>
      </c>
      <c r="U12" s="436">
        <v>16.778</v>
      </c>
      <c r="V12" s="436">
        <v>15.825999999999999</v>
      </c>
      <c r="W12" s="436">
        <v>18.831999999999997</v>
      </c>
      <c r="X12" s="436">
        <v>17.793</v>
      </c>
      <c r="Y12" s="436">
        <v>17.480999999999998</v>
      </c>
      <c r="Z12" s="436">
        <v>16.598</v>
      </c>
      <c r="AA12" s="436">
        <v>18.84</v>
      </c>
      <c r="AB12" s="436">
        <v>16.915</v>
      </c>
      <c r="AC12" s="436">
        <v>16.821</v>
      </c>
      <c r="AD12" s="436">
        <v>17.442</v>
      </c>
      <c r="AE12" s="436">
        <v>20.685</v>
      </c>
      <c r="AF12" s="436">
        <v>19.89</v>
      </c>
      <c r="AG12" s="436">
        <v>18.155</v>
      </c>
      <c r="AH12" s="436">
        <v>20.095</v>
      </c>
      <c r="AI12" s="436">
        <v>20.50172545</v>
      </c>
      <c r="AJ12" s="436">
        <v>19.863927099999998</v>
      </c>
      <c r="AK12" s="436">
        <v>19.1163079</v>
      </c>
      <c r="AL12" s="436">
        <v>17.790471099999998</v>
      </c>
      <c r="AM12" s="436">
        <v>20.025745099999998</v>
      </c>
    </row>
    <row r="13" spans="1:37" s="441" customFormat="1" ht="15">
      <c r="A13" s="437" t="s">
        <v>770</v>
      </c>
      <c r="B13" s="438"/>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40"/>
      <c r="AK13" s="440"/>
    </row>
    <row r="14" spans="1:39" s="434" customFormat="1" ht="15">
      <c r="A14" s="434" t="s">
        <v>771</v>
      </c>
      <c r="B14" s="434" t="s">
        <v>772</v>
      </c>
      <c r="C14" s="436">
        <v>0.213</v>
      </c>
      <c r="D14" s="436">
        <v>0.602</v>
      </c>
      <c r="E14" s="436">
        <v>0.778</v>
      </c>
      <c r="F14" s="436">
        <v>2.136</v>
      </c>
      <c r="G14" s="436">
        <v>2.824</v>
      </c>
      <c r="H14" s="436">
        <v>3.816</v>
      </c>
      <c r="I14" s="436">
        <v>3.363</v>
      </c>
      <c r="J14" s="436">
        <v>4.909</v>
      </c>
      <c r="K14" s="436">
        <v>7.593</v>
      </c>
      <c r="L14" s="436">
        <v>6.931</v>
      </c>
      <c r="M14" s="436">
        <v>1.702</v>
      </c>
      <c r="N14" s="436">
        <v>0.086</v>
      </c>
      <c r="O14" s="436">
        <v>0</v>
      </c>
      <c r="P14" s="436">
        <v>0.122</v>
      </c>
      <c r="Q14" s="436">
        <v>1.148</v>
      </c>
      <c r="R14" s="436">
        <v>0.701</v>
      </c>
      <c r="S14" s="436">
        <v>0.459</v>
      </c>
      <c r="T14" s="436">
        <v>0.263</v>
      </c>
      <c r="U14" s="436">
        <v>0.29</v>
      </c>
      <c r="V14" s="436">
        <v>0.255</v>
      </c>
      <c r="W14" s="436">
        <v>1.875</v>
      </c>
      <c r="X14" s="436">
        <v>2.65</v>
      </c>
      <c r="Y14" s="436">
        <v>2.063</v>
      </c>
      <c r="Z14" s="436">
        <v>1.067</v>
      </c>
      <c r="AA14" s="436">
        <v>2.012</v>
      </c>
      <c r="AB14" s="436">
        <v>2.245</v>
      </c>
      <c r="AC14" s="436">
        <v>1.627</v>
      </c>
      <c r="AD14" s="436">
        <v>1.238</v>
      </c>
      <c r="AE14" s="436">
        <v>0.8321</v>
      </c>
      <c r="AF14" s="436">
        <v>1.146</v>
      </c>
      <c r="AG14" s="436">
        <v>0</v>
      </c>
      <c r="AH14" s="436">
        <v>0</v>
      </c>
      <c r="AI14" s="436">
        <v>0</v>
      </c>
      <c r="AJ14" s="436">
        <v>0</v>
      </c>
      <c r="AK14" s="436">
        <v>0</v>
      </c>
      <c r="AL14" s="434">
        <v>0</v>
      </c>
      <c r="AM14" s="434">
        <v>0</v>
      </c>
    </row>
    <row r="15" spans="1:37" s="437" customFormat="1" ht="14.25">
      <c r="A15" s="437" t="s">
        <v>773</v>
      </c>
      <c r="B15" s="437" t="s">
        <v>774</v>
      </c>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row>
    <row r="16" spans="2:39" s="434" customFormat="1" ht="15">
      <c r="B16" s="434" t="s">
        <v>775</v>
      </c>
      <c r="C16" s="436">
        <v>4.801</v>
      </c>
      <c r="D16" s="436">
        <v>5.221</v>
      </c>
      <c r="E16" s="436">
        <v>5.153</v>
      </c>
      <c r="F16" s="436">
        <v>5.815</v>
      </c>
      <c r="G16" s="436">
        <v>6.052</v>
      </c>
      <c r="H16" s="436">
        <v>4.621</v>
      </c>
      <c r="I16" s="436">
        <v>5.628</v>
      </c>
      <c r="J16" s="436">
        <v>2.962</v>
      </c>
      <c r="K16" s="436">
        <v>2.676</v>
      </c>
      <c r="L16" s="436">
        <v>0.753</v>
      </c>
      <c r="M16" s="436">
        <v>1.11</v>
      </c>
      <c r="N16" s="436">
        <v>0.613</v>
      </c>
      <c r="O16" s="436">
        <v>0.211</v>
      </c>
      <c r="P16" s="436">
        <v>0.314</v>
      </c>
      <c r="Q16" s="436">
        <v>0.652</v>
      </c>
      <c r="R16" s="436">
        <v>0.871</v>
      </c>
      <c r="S16" s="436">
        <v>1.875</v>
      </c>
      <c r="T16" s="436">
        <v>1.75</v>
      </c>
      <c r="U16" s="436">
        <v>1.742</v>
      </c>
      <c r="V16" s="436">
        <v>2.774</v>
      </c>
      <c r="W16" s="436">
        <v>1.821</v>
      </c>
      <c r="X16" s="436">
        <v>1.837</v>
      </c>
      <c r="Y16" s="436">
        <v>1.928</v>
      </c>
      <c r="Z16" s="436">
        <v>1.885</v>
      </c>
      <c r="AA16" s="436">
        <v>1.374</v>
      </c>
      <c r="AB16" s="436">
        <v>1.406</v>
      </c>
      <c r="AC16" s="436">
        <v>1.872</v>
      </c>
      <c r="AD16" s="436">
        <v>1.272</v>
      </c>
      <c r="AE16" s="436">
        <v>1.7646</v>
      </c>
      <c r="AF16" s="436">
        <v>3.081</v>
      </c>
      <c r="AG16" s="436">
        <v>1.956</v>
      </c>
      <c r="AH16" s="436">
        <v>3.114</v>
      </c>
      <c r="AI16" s="436">
        <v>1.6914226499999998</v>
      </c>
      <c r="AJ16" s="436">
        <v>0.56693215</v>
      </c>
      <c r="AK16" s="436">
        <v>0.28595529999999997</v>
      </c>
      <c r="AL16" s="436">
        <v>0.2841805</v>
      </c>
      <c r="AM16" s="436">
        <v>0</v>
      </c>
    </row>
    <row r="17" spans="2:39" s="438" customFormat="1" ht="15">
      <c r="B17" s="437" t="s">
        <v>776</v>
      </c>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36"/>
      <c r="AM17" s="436"/>
    </row>
    <row r="18" spans="2:39" s="434" customFormat="1" ht="15">
      <c r="B18" s="434" t="s">
        <v>777</v>
      </c>
      <c r="C18" s="436">
        <v>4.693</v>
      </c>
      <c r="D18" s="436">
        <v>4.119</v>
      </c>
      <c r="E18" s="436">
        <v>3.403</v>
      </c>
      <c r="F18" s="436">
        <v>3.205</v>
      </c>
      <c r="G18" s="436">
        <v>3.228</v>
      </c>
      <c r="H18" s="436">
        <v>2.936</v>
      </c>
      <c r="I18" s="436">
        <v>2.043</v>
      </c>
      <c r="J18" s="436">
        <v>2.671</v>
      </c>
      <c r="K18" s="436">
        <v>3.453</v>
      </c>
      <c r="L18" s="436">
        <v>2.073</v>
      </c>
      <c r="M18" s="436">
        <v>3.265</v>
      </c>
      <c r="N18" s="436">
        <v>2.558</v>
      </c>
      <c r="O18" s="436">
        <v>1.433</v>
      </c>
      <c r="P18" s="436">
        <v>2.169</v>
      </c>
      <c r="Q18" s="436">
        <v>1.749</v>
      </c>
      <c r="R18" s="436">
        <v>1.475</v>
      </c>
      <c r="S18" s="436">
        <v>1.176</v>
      </c>
      <c r="T18" s="436">
        <v>0.938</v>
      </c>
      <c r="U18" s="436">
        <v>1.362</v>
      </c>
      <c r="V18" s="436">
        <v>1.615</v>
      </c>
      <c r="W18" s="436">
        <v>2.505</v>
      </c>
      <c r="X18" s="436">
        <v>1.475</v>
      </c>
      <c r="Y18" s="436">
        <v>1.243</v>
      </c>
      <c r="Z18" s="436">
        <v>1.815</v>
      </c>
      <c r="AA18" s="436">
        <v>1.25</v>
      </c>
      <c r="AB18" s="436">
        <v>1.235</v>
      </c>
      <c r="AC18" s="436">
        <v>1.495</v>
      </c>
      <c r="AD18" s="436">
        <v>1.19</v>
      </c>
      <c r="AE18" s="436">
        <v>1.2951</v>
      </c>
      <c r="AF18" s="436">
        <v>1.113</v>
      </c>
      <c r="AG18" s="436">
        <v>1.045</v>
      </c>
      <c r="AH18" s="436">
        <v>0.807</v>
      </c>
      <c r="AI18" s="436">
        <v>0.8729125999999999</v>
      </c>
      <c r="AJ18" s="436">
        <v>1.23608275</v>
      </c>
      <c r="AK18" s="436">
        <v>1.0872775</v>
      </c>
      <c r="AL18" s="436">
        <v>1.1809492</v>
      </c>
      <c r="AM18" s="436">
        <v>1.5232799</v>
      </c>
    </row>
    <row r="19" spans="2:39" s="438" customFormat="1" ht="15">
      <c r="B19" s="437" t="s">
        <v>778</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36"/>
      <c r="AM19" s="436"/>
    </row>
    <row r="20" spans="2:39" s="434" customFormat="1" ht="15">
      <c r="B20" s="434" t="s">
        <v>779</v>
      </c>
      <c r="C20" s="436">
        <v>0</v>
      </c>
      <c r="D20" s="436">
        <v>0</v>
      </c>
      <c r="E20" s="436">
        <v>0.389</v>
      </c>
      <c r="F20" s="436">
        <v>0.712</v>
      </c>
      <c r="G20" s="436">
        <v>1.345</v>
      </c>
      <c r="H20" s="436">
        <v>1.987</v>
      </c>
      <c r="I20" s="436">
        <v>2.922</v>
      </c>
      <c r="J20" s="436">
        <v>4.208</v>
      </c>
      <c r="K20" s="436">
        <v>3.531</v>
      </c>
      <c r="L20" s="436">
        <v>4.26</v>
      </c>
      <c r="M20" s="436">
        <v>6.226</v>
      </c>
      <c r="N20" s="436">
        <v>9.137</v>
      </c>
      <c r="O20" s="436">
        <v>10.134</v>
      </c>
      <c r="P20" s="436">
        <v>9.853</v>
      </c>
      <c r="Q20" s="436">
        <v>10.507</v>
      </c>
      <c r="R20" s="436">
        <v>9.774</v>
      </c>
      <c r="S20" s="436">
        <v>9.123</v>
      </c>
      <c r="T20" s="436">
        <v>10.612</v>
      </c>
      <c r="U20" s="436">
        <v>10.81</v>
      </c>
      <c r="V20" s="436">
        <v>9.979</v>
      </c>
      <c r="W20" s="436">
        <v>10.44</v>
      </c>
      <c r="X20" s="436">
        <v>10.474</v>
      </c>
      <c r="Y20" s="436">
        <v>10.084</v>
      </c>
      <c r="Z20" s="436">
        <v>9.263</v>
      </c>
      <c r="AA20" s="436">
        <v>12.923</v>
      </c>
      <c r="AB20" s="436">
        <v>10.646</v>
      </c>
      <c r="AC20" s="436">
        <v>9.659</v>
      </c>
      <c r="AD20" s="436">
        <v>11.038</v>
      </c>
      <c r="AE20" s="436">
        <v>13.5071</v>
      </c>
      <c r="AF20" s="436">
        <v>13.348</v>
      </c>
      <c r="AG20" s="436">
        <v>11.303</v>
      </c>
      <c r="AH20" s="436">
        <v>12.139</v>
      </c>
      <c r="AI20" s="436">
        <v>12.48729305</v>
      </c>
      <c r="AJ20" s="436">
        <v>10.821206349999999</v>
      </c>
      <c r="AK20" s="436">
        <v>10.5840385</v>
      </c>
      <c r="AL20" s="436">
        <v>10.3357756</v>
      </c>
      <c r="AM20" s="436">
        <v>11.0893661</v>
      </c>
    </row>
    <row r="21" spans="2:39" s="438" customFormat="1" ht="15">
      <c r="B21" s="437" t="s">
        <v>780</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36"/>
      <c r="AM21" s="436"/>
    </row>
    <row r="22" spans="2:39" s="434" customFormat="1" ht="15">
      <c r="B22" s="434" t="s">
        <v>781</v>
      </c>
      <c r="C22" s="436">
        <v>0.96</v>
      </c>
      <c r="D22" s="436">
        <v>0.1</v>
      </c>
      <c r="E22" s="436">
        <v>0</v>
      </c>
      <c r="F22" s="436">
        <v>0</v>
      </c>
      <c r="G22" s="436">
        <v>0</v>
      </c>
      <c r="H22" s="436">
        <v>0.936</v>
      </c>
      <c r="I22" s="436">
        <v>1.685</v>
      </c>
      <c r="J22" s="436">
        <v>1.471</v>
      </c>
      <c r="K22" s="436">
        <v>0.646</v>
      </c>
      <c r="L22" s="436">
        <v>0.726</v>
      </c>
      <c r="M22" s="436">
        <v>1.156</v>
      </c>
      <c r="N22" s="436">
        <v>1.594</v>
      </c>
      <c r="O22" s="436">
        <v>1.158</v>
      </c>
      <c r="P22" s="436">
        <v>1.383</v>
      </c>
      <c r="Q22" s="436">
        <v>1.806</v>
      </c>
      <c r="R22" s="436">
        <v>2.491</v>
      </c>
      <c r="S22" s="436">
        <v>1.601</v>
      </c>
      <c r="T22" s="436">
        <v>1.953</v>
      </c>
      <c r="U22" s="436">
        <v>2.574</v>
      </c>
      <c r="V22" s="436">
        <v>1.203</v>
      </c>
      <c r="W22" s="436">
        <v>2.191</v>
      </c>
      <c r="X22" s="436">
        <v>1.357</v>
      </c>
      <c r="Y22" s="436">
        <v>2.163</v>
      </c>
      <c r="Z22" s="436">
        <v>2.568</v>
      </c>
      <c r="AA22" s="436">
        <v>1.281</v>
      </c>
      <c r="AB22" s="436">
        <v>1.383</v>
      </c>
      <c r="AC22" s="436">
        <v>2.168</v>
      </c>
      <c r="AD22" s="436">
        <v>2.704</v>
      </c>
      <c r="AE22" s="436">
        <v>3.2861</v>
      </c>
      <c r="AF22" s="436">
        <v>1.202</v>
      </c>
      <c r="AG22" s="436">
        <v>3.851</v>
      </c>
      <c r="AH22" s="436">
        <v>4.035</v>
      </c>
      <c r="AI22" s="436">
        <v>5.45009715</v>
      </c>
      <c r="AJ22" s="436">
        <v>7.23970585</v>
      </c>
      <c r="AK22" s="436">
        <v>7.1590366</v>
      </c>
      <c r="AL22" s="436">
        <v>5.989565799999999</v>
      </c>
      <c r="AM22" s="436">
        <v>7.4130991</v>
      </c>
    </row>
    <row r="23" spans="2:39" s="438" customFormat="1" ht="15">
      <c r="B23" s="437" t="s">
        <v>782</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36"/>
      <c r="AM23" s="436"/>
    </row>
    <row r="24" spans="1:39" s="434" customFormat="1" ht="15">
      <c r="A24" s="434" t="s">
        <v>11</v>
      </c>
      <c r="C24" s="436">
        <v>16.98</v>
      </c>
      <c r="D24" s="436">
        <v>18.02</v>
      </c>
      <c r="E24" s="436">
        <v>17.754</v>
      </c>
      <c r="F24" s="436">
        <v>16.766</v>
      </c>
      <c r="G24" s="436">
        <v>15.148</v>
      </c>
      <c r="H24" s="436">
        <v>14.768</v>
      </c>
      <c r="I24" s="436">
        <v>10.338</v>
      </c>
      <c r="J24" s="436">
        <v>13.165</v>
      </c>
      <c r="K24" s="436">
        <v>8.046</v>
      </c>
      <c r="L24" s="436">
        <v>6.517</v>
      </c>
      <c r="M24" s="436">
        <v>6.269</v>
      </c>
      <c r="N24" s="436">
        <v>3.657</v>
      </c>
      <c r="O24" s="436">
        <v>0.988</v>
      </c>
      <c r="P24" s="436">
        <v>2.728</v>
      </c>
      <c r="Q24" s="436">
        <v>2.698</v>
      </c>
      <c r="R24" s="436">
        <v>-0.046</v>
      </c>
      <c r="S24" s="436">
        <v>0.549</v>
      </c>
      <c r="T24" s="436">
        <v>-2.083</v>
      </c>
      <c r="U24" s="436">
        <v>-1.718</v>
      </c>
      <c r="V24" s="436">
        <v>-1.542</v>
      </c>
      <c r="W24" s="436">
        <v>-2.522</v>
      </c>
      <c r="X24" s="436">
        <v>-2.658</v>
      </c>
      <c r="Y24" s="436">
        <v>-1.391</v>
      </c>
      <c r="Z24" s="436">
        <v>-2.69</v>
      </c>
      <c r="AA24" s="436">
        <v>-1.251</v>
      </c>
      <c r="AB24" s="436">
        <v>-3.402</v>
      </c>
      <c r="AC24" s="436">
        <v>-2.988</v>
      </c>
      <c r="AD24" s="436">
        <v>-3.812</v>
      </c>
      <c r="AE24" s="436">
        <v>-5.1675</v>
      </c>
      <c r="AF24" s="436">
        <v>-3.93</v>
      </c>
      <c r="AG24" s="436">
        <v>-3.432</v>
      </c>
      <c r="AH24" s="436">
        <v>-2.949</v>
      </c>
      <c r="AI24" s="436">
        <v>-4.531975091</v>
      </c>
      <c r="AJ24" s="436">
        <v>-3.5893634552</v>
      </c>
      <c r="AK24" s="436">
        <v>-4.558436825199999</v>
      </c>
      <c r="AL24" s="436">
        <v>-3.680836211799999</v>
      </c>
      <c r="AM24" s="436">
        <v>-5.308318486</v>
      </c>
    </row>
    <row r="25" s="444" customFormat="1" ht="14.25">
      <c r="A25" s="443" t="s">
        <v>12</v>
      </c>
    </row>
    <row r="27" spans="1:36" s="445" customFormat="1" ht="12.75">
      <c r="A27" s="429" t="s">
        <v>13</v>
      </c>
      <c r="B27" s="429"/>
      <c r="C27" s="429"/>
      <c r="D27" s="429"/>
      <c r="E27" s="429"/>
      <c r="F27" s="429"/>
      <c r="G27" s="429"/>
      <c r="H27" s="429"/>
      <c r="I27" s="429"/>
      <c r="J27" s="429"/>
      <c r="K27" s="429"/>
      <c r="L27" s="429"/>
      <c r="M27" s="429"/>
      <c r="N27" s="429"/>
      <c r="O27" s="429"/>
      <c r="AJ27" s="446"/>
    </row>
    <row r="28" spans="1:15" s="445" customFormat="1" ht="12.75">
      <c r="A28" s="429" t="s">
        <v>14</v>
      </c>
      <c r="B28" s="429"/>
      <c r="C28" s="429"/>
      <c r="D28" s="429"/>
      <c r="E28" s="429"/>
      <c r="F28" s="429"/>
      <c r="G28" s="429"/>
      <c r="H28" s="429"/>
      <c r="I28" s="429"/>
      <c r="J28" s="429"/>
      <c r="K28" s="429"/>
      <c r="L28" s="429"/>
      <c r="M28" s="429"/>
      <c r="N28" s="429"/>
      <c r="O28" s="429"/>
    </row>
    <row r="29" spans="1:15" s="445" customFormat="1" ht="12.75">
      <c r="A29" s="429"/>
      <c r="B29" s="429"/>
      <c r="C29" s="429"/>
      <c r="D29" s="429"/>
      <c r="E29" s="429"/>
      <c r="F29" s="429"/>
      <c r="G29" s="429"/>
      <c r="H29" s="429"/>
      <c r="I29" s="429"/>
      <c r="J29" s="429"/>
      <c r="K29" s="429"/>
      <c r="L29" s="429"/>
      <c r="M29" s="429"/>
      <c r="N29" s="429"/>
      <c r="O29" s="429"/>
    </row>
    <row r="30" spans="1:15" s="445" customFormat="1" ht="12.75">
      <c r="A30" s="429" t="s">
        <v>15</v>
      </c>
      <c r="B30" s="429"/>
      <c r="C30" s="429"/>
      <c r="D30" s="429"/>
      <c r="E30" s="429"/>
      <c r="F30" s="429"/>
      <c r="G30" s="429"/>
      <c r="H30" s="429"/>
      <c r="I30" s="429"/>
      <c r="J30" s="429"/>
      <c r="K30" s="429"/>
      <c r="L30" s="429"/>
      <c r="M30" s="429"/>
      <c r="N30" s="429"/>
      <c r="O30" s="429"/>
    </row>
    <row r="31" spans="1:15" s="445" customFormat="1" ht="12.75">
      <c r="A31" s="429" t="s">
        <v>16</v>
      </c>
      <c r="B31" s="429"/>
      <c r="C31" s="429"/>
      <c r="D31" s="429"/>
      <c r="E31" s="429"/>
      <c r="F31" s="429"/>
      <c r="G31" s="429"/>
      <c r="H31" s="429"/>
      <c r="I31" s="429"/>
      <c r="J31" s="429"/>
      <c r="K31" s="429"/>
      <c r="L31" s="429"/>
      <c r="M31" s="429"/>
      <c r="N31" s="429"/>
      <c r="O31" s="429"/>
    </row>
    <row r="32" spans="1:15" s="445" customFormat="1" ht="12.75">
      <c r="A32" s="429" t="s">
        <v>17</v>
      </c>
      <c r="B32" s="429"/>
      <c r="C32" s="429"/>
      <c r="D32" s="429"/>
      <c r="E32" s="429"/>
      <c r="F32" s="429"/>
      <c r="G32" s="429"/>
      <c r="H32" s="429"/>
      <c r="I32" s="429"/>
      <c r="J32" s="429"/>
      <c r="K32" s="429"/>
      <c r="L32" s="429"/>
      <c r="M32" s="429"/>
      <c r="N32" s="429"/>
      <c r="O32" s="429"/>
    </row>
    <row r="33" spans="1:15" s="445" customFormat="1" ht="12.75">
      <c r="A33" s="429" t="s">
        <v>18</v>
      </c>
      <c r="B33" s="429"/>
      <c r="C33" s="429"/>
      <c r="D33" s="429"/>
      <c r="E33" s="429"/>
      <c r="F33" s="429"/>
      <c r="G33" s="429"/>
      <c r="H33" s="429"/>
      <c r="I33" s="429"/>
      <c r="J33" s="429"/>
      <c r="K33" s="429"/>
      <c r="L33" s="429"/>
      <c r="M33" s="429"/>
      <c r="N33" s="429"/>
      <c r="O33" s="429"/>
    </row>
    <row r="34" spans="1:15" s="445" customFormat="1" ht="12.75">
      <c r="A34" s="429"/>
      <c r="B34" s="429"/>
      <c r="C34" s="429"/>
      <c r="D34" s="429"/>
      <c r="E34" s="429"/>
      <c r="F34" s="429"/>
      <c r="G34" s="429"/>
      <c r="H34" s="429"/>
      <c r="I34" s="429"/>
      <c r="J34" s="429"/>
      <c r="K34" s="429"/>
      <c r="L34" s="429"/>
      <c r="M34" s="429"/>
      <c r="N34" s="429"/>
      <c r="O34" s="429"/>
    </row>
    <row r="35" spans="1:15" s="445" customFormat="1" ht="12.75">
      <c r="A35" s="429" t="s">
        <v>19</v>
      </c>
      <c r="B35" s="429"/>
      <c r="C35" s="429"/>
      <c r="D35" s="429"/>
      <c r="E35" s="429"/>
      <c r="F35" s="429"/>
      <c r="G35" s="429"/>
      <c r="H35" s="429"/>
      <c r="I35" s="429"/>
      <c r="J35" s="429"/>
      <c r="K35" s="429"/>
      <c r="L35" s="429"/>
      <c r="M35" s="429"/>
      <c r="N35" s="429"/>
      <c r="O35" s="429"/>
    </row>
    <row r="36" spans="1:15" s="445" customFormat="1" ht="12.75">
      <c r="A36" s="429" t="s">
        <v>20</v>
      </c>
      <c r="B36" s="429"/>
      <c r="C36" s="429"/>
      <c r="D36" s="429"/>
      <c r="E36" s="429"/>
      <c r="F36" s="429"/>
      <c r="G36" s="429"/>
      <c r="H36" s="429"/>
      <c r="I36" s="429"/>
      <c r="J36" s="429"/>
      <c r="K36" s="429"/>
      <c r="L36" s="429"/>
      <c r="M36" s="429"/>
      <c r="N36" s="429"/>
      <c r="O36" s="429"/>
    </row>
    <row r="37" s="445" customFormat="1" ht="12.75">
      <c r="A37" s="445" t="s">
        <v>27</v>
      </c>
    </row>
    <row r="38" s="445" customFormat="1" ht="12.75">
      <c r="A38" s="445" t="s">
        <v>21</v>
      </c>
    </row>
    <row r="39" s="445" customFormat="1" ht="12.75">
      <c r="A39" s="445" t="s">
        <v>22</v>
      </c>
    </row>
  </sheetData>
  <sheetProtection/>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8:AN26"/>
  <sheetViews>
    <sheetView zoomScale="75" zoomScaleNormal="75" workbookViewId="0" topLeftCell="A1">
      <pane xSplit="1" topLeftCell="W1" activePane="topRight" state="frozen"/>
      <selection pane="topLeft" activeCell="A1" sqref="A1"/>
      <selection pane="topRight" activeCell="A1" sqref="A1"/>
    </sheetView>
  </sheetViews>
  <sheetFormatPr defaultColWidth="9.00390625" defaultRowHeight="12"/>
  <cols>
    <col min="1" max="1" width="29.875" style="431" customWidth="1"/>
    <col min="2" max="36" width="7.75390625" style="431" customWidth="1"/>
    <col min="37" max="40" width="8.125" style="431" customWidth="1"/>
    <col min="41" max="16384" width="11.375" style="431" customWidth="1"/>
  </cols>
  <sheetData>
    <row r="1" ht="15"/>
    <row r="2" ht="15"/>
    <row r="3" ht="15"/>
    <row r="4" ht="15"/>
    <row r="8" ht="15.75">
      <c r="A8" s="430" t="s">
        <v>787</v>
      </c>
    </row>
    <row r="9" s="430" customFormat="1" ht="15.75">
      <c r="A9" s="432" t="s">
        <v>788</v>
      </c>
    </row>
    <row r="10" s="432" customFormat="1" ht="15"/>
    <row r="11" spans="2:40" s="433" customFormat="1" ht="15.75">
      <c r="B11" s="433">
        <v>1970</v>
      </c>
      <c r="C11" s="433">
        <v>1971</v>
      </c>
      <c r="D11" s="433">
        <v>1972</v>
      </c>
      <c r="E11" s="433">
        <v>1973</v>
      </c>
      <c r="F11" s="433">
        <v>1974</v>
      </c>
      <c r="G11" s="433">
        <v>1975</v>
      </c>
      <c r="H11" s="433">
        <v>1976</v>
      </c>
      <c r="I11" s="433">
        <v>1977</v>
      </c>
      <c r="J11" s="433">
        <v>1978</v>
      </c>
      <c r="K11" s="433">
        <v>1979</v>
      </c>
      <c r="L11" s="433">
        <v>1980</v>
      </c>
      <c r="M11" s="433">
        <v>1981</v>
      </c>
      <c r="N11" s="433">
        <v>1982</v>
      </c>
      <c r="O11" s="433">
        <v>1983</v>
      </c>
      <c r="P11" s="433">
        <v>1984</v>
      </c>
      <c r="Q11" s="433">
        <v>1985</v>
      </c>
      <c r="R11" s="433">
        <v>1986</v>
      </c>
      <c r="S11" s="433">
        <v>1987</v>
      </c>
      <c r="T11" s="433">
        <v>1988</v>
      </c>
      <c r="U11" s="433">
        <v>1989</v>
      </c>
      <c r="V11" s="433">
        <v>1990</v>
      </c>
      <c r="W11" s="433">
        <v>1991</v>
      </c>
      <c r="X11" s="433">
        <v>1992</v>
      </c>
      <c r="Y11" s="433">
        <v>1993</v>
      </c>
      <c r="Z11" s="433">
        <v>1994</v>
      </c>
      <c r="AA11" s="433">
        <v>1995</v>
      </c>
      <c r="AB11" s="433">
        <v>1996</v>
      </c>
      <c r="AC11" s="433">
        <v>1997</v>
      </c>
      <c r="AD11" s="433">
        <v>1998</v>
      </c>
      <c r="AE11" s="433">
        <v>1999</v>
      </c>
      <c r="AF11" s="433">
        <v>2000</v>
      </c>
      <c r="AG11" s="433">
        <v>2001</v>
      </c>
      <c r="AH11" s="433">
        <v>2002</v>
      </c>
      <c r="AI11" s="433">
        <v>2003</v>
      </c>
      <c r="AJ11" s="433">
        <v>2004</v>
      </c>
      <c r="AK11" s="433">
        <v>2005</v>
      </c>
      <c r="AL11" s="433">
        <v>2006</v>
      </c>
      <c r="AM11" s="433">
        <v>2007</v>
      </c>
      <c r="AN11" s="433">
        <v>2008</v>
      </c>
    </row>
    <row r="12" spans="1:40" ht="15">
      <c r="A12" s="431" t="s">
        <v>23</v>
      </c>
      <c r="B12" s="431">
        <v>1.21</v>
      </c>
      <c r="C12" s="431">
        <v>1.69</v>
      </c>
      <c r="D12" s="447">
        <v>1.9</v>
      </c>
      <c r="E12" s="431">
        <v>2.83</v>
      </c>
      <c r="F12" s="431">
        <v>10.41</v>
      </c>
      <c r="G12" s="447">
        <v>10.7</v>
      </c>
      <c r="H12" s="447">
        <v>12.8</v>
      </c>
      <c r="I12" s="431">
        <v>13.92</v>
      </c>
      <c r="J12" s="431">
        <v>14.02</v>
      </c>
      <c r="K12" s="431">
        <v>31.61</v>
      </c>
      <c r="L12" s="431">
        <v>36.83</v>
      </c>
      <c r="M12" s="431">
        <v>35.93</v>
      </c>
      <c r="N12" s="431">
        <v>32.97</v>
      </c>
      <c r="O12" s="431">
        <v>29.55</v>
      </c>
      <c r="P12" s="431">
        <v>28.78</v>
      </c>
      <c r="Q12" s="431">
        <v>27.53</v>
      </c>
      <c r="R12" s="431">
        <v>14.32</v>
      </c>
      <c r="S12" s="431">
        <v>18.33</v>
      </c>
      <c r="T12" s="431">
        <v>14.92</v>
      </c>
      <c r="U12" s="447">
        <v>18.23</v>
      </c>
      <c r="V12" s="431">
        <v>23.73</v>
      </c>
      <c r="W12" s="447">
        <v>20</v>
      </c>
      <c r="X12" s="431">
        <v>19.32</v>
      </c>
      <c r="Y12" s="431">
        <v>16.97</v>
      </c>
      <c r="Z12" s="431">
        <v>15.82</v>
      </c>
      <c r="AA12" s="431">
        <v>17.02</v>
      </c>
      <c r="AB12" s="447">
        <v>20.67</v>
      </c>
      <c r="AC12" s="447">
        <v>19.09</v>
      </c>
      <c r="AD12" s="431">
        <v>12.72</v>
      </c>
      <c r="AE12" s="431">
        <v>17.97</v>
      </c>
      <c r="AF12" s="447">
        <v>28.5</v>
      </c>
      <c r="AG12" s="431">
        <v>24.44</v>
      </c>
      <c r="AH12" s="431">
        <v>25.02</v>
      </c>
      <c r="AI12" s="431">
        <v>28.83</v>
      </c>
      <c r="AJ12" s="431">
        <v>38.27</v>
      </c>
      <c r="AK12" s="431">
        <v>54.52</v>
      </c>
      <c r="AL12" s="431">
        <v>65.14</v>
      </c>
      <c r="AM12" s="431">
        <v>66.14</v>
      </c>
      <c r="AN12" s="431">
        <v>97.26</v>
      </c>
    </row>
    <row r="13" spans="1:40" s="438" customFormat="1" ht="15">
      <c r="A13" s="437" t="s">
        <v>765</v>
      </c>
      <c r="AN13" s="431"/>
    </row>
    <row r="14" spans="1:40" ht="15">
      <c r="A14" s="431" t="s">
        <v>24</v>
      </c>
      <c r="B14" s="447">
        <v>4.314168338133438</v>
      </c>
      <c r="C14" s="447">
        <v>5.728860090636186</v>
      </c>
      <c r="D14" s="447">
        <v>5.904002756129009</v>
      </c>
      <c r="E14" s="447">
        <v>7.582726767027084</v>
      </c>
      <c r="F14" s="447">
        <v>22.889787382768993</v>
      </c>
      <c r="G14" s="447">
        <v>21.185112824041866</v>
      </c>
      <c r="H14" s="447">
        <v>25.042125782288277</v>
      </c>
      <c r="I14" s="447">
        <v>25.186824595787947</v>
      </c>
      <c r="J14" s="447">
        <v>21.8397415038011</v>
      </c>
      <c r="K14" s="447">
        <v>44.126391724360516</v>
      </c>
      <c r="L14" s="447">
        <v>46.74988573090689</v>
      </c>
      <c r="M14" s="447">
        <v>45.55109113537063</v>
      </c>
      <c r="N14" s="447">
        <v>43.08215259439828</v>
      </c>
      <c r="O14" s="447">
        <v>39.66835449378709</v>
      </c>
      <c r="P14" s="447">
        <v>39.48562294182217</v>
      </c>
      <c r="Q14" s="447">
        <v>38.168673044925114</v>
      </c>
      <c r="R14" s="447">
        <v>17.26168535262206</v>
      </c>
      <c r="S14" s="447">
        <v>20.162999999999997</v>
      </c>
      <c r="T14" s="447">
        <v>15.411681818181819</v>
      </c>
      <c r="U14" s="447">
        <v>18.9442704219497</v>
      </c>
      <c r="V14" s="447">
        <v>23.73</v>
      </c>
      <c r="W14" s="447">
        <v>19.600117612466924</v>
      </c>
      <c r="X14" s="447">
        <v>18.238357250755286</v>
      </c>
      <c r="Y14" s="447">
        <v>15.904304995782173</v>
      </c>
      <c r="Z14" s="447">
        <v>14.31271986970684</v>
      </c>
      <c r="AA14" s="447">
        <v>14.538098411071244</v>
      </c>
      <c r="AB14" s="447">
        <v>18.571240003594212</v>
      </c>
      <c r="AC14" s="447">
        <v>18.439036901081916</v>
      </c>
      <c r="AD14" s="447">
        <v>12.76852524846903</v>
      </c>
      <c r="AE14" s="447">
        <v>18.100335448776065</v>
      </c>
      <c r="AF14" s="447">
        <v>29.3271071318308</v>
      </c>
      <c r="AG14" s="447">
        <v>25.911945710953237</v>
      </c>
      <c r="AH14" s="447">
        <v>26.862985074626863</v>
      </c>
      <c r="AI14" s="447">
        <v>28.818898277157995</v>
      </c>
      <c r="AJ14" s="447">
        <v>35.756357225245324</v>
      </c>
      <c r="AK14" s="431">
        <v>50.94</v>
      </c>
      <c r="AL14" s="431">
        <v>59.903038441443</v>
      </c>
      <c r="AM14" s="447">
        <v>57.651794276375</v>
      </c>
      <c r="AN14" s="447">
        <v>78.863207872241</v>
      </c>
    </row>
    <row r="15" s="444" customFormat="1" ht="14.25">
      <c r="A15" s="443" t="s">
        <v>766</v>
      </c>
    </row>
    <row r="16" s="438" customFormat="1" ht="14.25">
      <c r="A16" s="437"/>
    </row>
    <row r="17" s="448" customFormat="1" ht="12.75">
      <c r="A17" s="448" t="s">
        <v>767</v>
      </c>
    </row>
    <row r="18" s="448" customFormat="1" ht="12.75">
      <c r="A18" s="448" t="s">
        <v>33</v>
      </c>
    </row>
    <row r="19" s="448" customFormat="1" ht="12.75">
      <c r="A19" s="448" t="s">
        <v>28</v>
      </c>
    </row>
    <row r="20" s="448" customFormat="1" ht="12.75">
      <c r="A20" s="429" t="s">
        <v>30</v>
      </c>
    </row>
    <row r="21" s="448" customFormat="1" ht="12.75">
      <c r="A21" s="703" t="s">
        <v>32</v>
      </c>
    </row>
    <row r="22" ht="15">
      <c r="A22" s="448" t="s">
        <v>768</v>
      </c>
    </row>
    <row r="23" ht="15">
      <c r="A23" s="448" t="s">
        <v>26</v>
      </c>
    </row>
    <row r="24" spans="1:32" ht="15">
      <c r="A24" s="448" t="s">
        <v>25</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row>
    <row r="25" ht="15">
      <c r="A25" s="429" t="s">
        <v>29</v>
      </c>
    </row>
    <row r="26" ht="15">
      <c r="A26" s="703" t="s">
        <v>31</v>
      </c>
    </row>
  </sheetData>
  <sheetProtection/>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8:Y41"/>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34.875" style="293" customWidth="1"/>
    <col min="2" max="20" width="7.75390625" style="293" customWidth="1"/>
    <col min="21" max="25" width="7.875" style="293" customWidth="1"/>
    <col min="26" max="16384" width="11.375" style="293" customWidth="1"/>
  </cols>
  <sheetData>
    <row r="1" ht="15"/>
    <row r="2" ht="15"/>
    <row r="3" ht="15"/>
    <row r="4" ht="15"/>
    <row r="8" ht="15.75">
      <c r="A8" s="292" t="s">
        <v>789</v>
      </c>
    </row>
    <row r="9" s="292" customFormat="1" ht="15.75">
      <c r="A9" s="294" t="s">
        <v>790</v>
      </c>
    </row>
    <row r="10" s="294" customFormat="1" ht="15"/>
    <row r="11" spans="2:25" s="295" customFormat="1" ht="15.75">
      <c r="B11" s="295">
        <v>1985</v>
      </c>
      <c r="C11" s="295">
        <v>1986</v>
      </c>
      <c r="D11" s="295">
        <v>1987</v>
      </c>
      <c r="E11" s="295">
        <v>1988</v>
      </c>
      <c r="F11" s="295">
        <v>1989</v>
      </c>
      <c r="G11" s="295">
        <v>1990</v>
      </c>
      <c r="H11" s="295">
        <v>1991</v>
      </c>
      <c r="I11" s="295">
        <v>1992</v>
      </c>
      <c r="J11" s="295">
        <v>1993</v>
      </c>
      <c r="K11" s="295">
        <v>1994</v>
      </c>
      <c r="L11" s="295">
        <v>1995</v>
      </c>
      <c r="M11" s="295">
        <v>1996</v>
      </c>
      <c r="N11" s="295">
        <v>1997</v>
      </c>
      <c r="O11" s="295">
        <v>1998</v>
      </c>
      <c r="P11" s="295">
        <v>1999</v>
      </c>
      <c r="Q11" s="295">
        <v>2000</v>
      </c>
      <c r="R11" s="295">
        <v>2001</v>
      </c>
      <c r="S11" s="295">
        <v>2002</v>
      </c>
      <c r="T11" s="295">
        <v>2003</v>
      </c>
      <c r="U11" s="295">
        <v>2004</v>
      </c>
      <c r="V11" s="295">
        <v>2005</v>
      </c>
      <c r="W11" s="295">
        <v>2006</v>
      </c>
      <c r="X11" s="295">
        <v>2007</v>
      </c>
      <c r="Y11" s="295">
        <v>2008</v>
      </c>
    </row>
    <row r="12" spans="1:25" s="296" customFormat="1" ht="15">
      <c r="A12" s="296" t="s">
        <v>34</v>
      </c>
      <c r="B12" s="449">
        <v>575</v>
      </c>
      <c r="C12" s="449">
        <v>630</v>
      </c>
      <c r="D12" s="449">
        <v>600</v>
      </c>
      <c r="E12" s="449">
        <v>555</v>
      </c>
      <c r="F12" s="449">
        <v>400</v>
      </c>
      <c r="G12" s="449">
        <v>354</v>
      </c>
      <c r="H12" s="449">
        <v>228</v>
      </c>
      <c r="I12" s="449">
        <v>170</v>
      </c>
      <c r="J12" s="449">
        <v>140</v>
      </c>
      <c r="K12" s="449">
        <v>118</v>
      </c>
      <c r="L12" s="449">
        <v>35</v>
      </c>
      <c r="M12" s="449">
        <v>49</v>
      </c>
      <c r="N12" s="449">
        <v>20</v>
      </c>
      <c r="O12" s="449">
        <v>5</v>
      </c>
      <c r="P12" s="449">
        <v>4</v>
      </c>
      <c r="Q12" s="449">
        <v>1</v>
      </c>
      <c r="R12" s="449">
        <v>2</v>
      </c>
      <c r="S12" s="449">
        <v>1</v>
      </c>
      <c r="T12" s="449">
        <v>2</v>
      </c>
      <c r="U12" s="449">
        <v>1</v>
      </c>
      <c r="V12" s="296">
        <v>0</v>
      </c>
      <c r="W12" s="296">
        <v>1</v>
      </c>
      <c r="X12" s="296">
        <v>0</v>
      </c>
      <c r="Y12" s="452">
        <v>0</v>
      </c>
    </row>
    <row r="13" spans="1:25" s="297" customFormat="1" ht="15">
      <c r="A13" s="297" t="s">
        <v>35</v>
      </c>
      <c r="B13" s="450"/>
      <c r="C13" s="450"/>
      <c r="D13" s="450"/>
      <c r="E13" s="450"/>
      <c r="F13" s="450"/>
      <c r="G13" s="450"/>
      <c r="H13" s="450"/>
      <c r="I13" s="450"/>
      <c r="J13" s="450"/>
      <c r="K13" s="450"/>
      <c r="L13" s="450"/>
      <c r="M13" s="450"/>
      <c r="N13" s="450"/>
      <c r="O13" s="450"/>
      <c r="P13" s="450"/>
      <c r="Q13" s="450"/>
      <c r="R13" s="450"/>
      <c r="S13" s="450"/>
      <c r="T13" s="450"/>
      <c r="U13" s="450"/>
      <c r="Y13" s="452"/>
    </row>
    <row r="14" spans="1:25" s="300" customFormat="1" ht="15">
      <c r="A14" s="300" t="s">
        <v>36</v>
      </c>
      <c r="B14" s="451">
        <v>1210</v>
      </c>
      <c r="C14" s="451">
        <v>1270</v>
      </c>
      <c r="D14" s="451">
        <v>1300</v>
      </c>
      <c r="E14" s="451">
        <v>1205</v>
      </c>
      <c r="F14" s="451">
        <v>880</v>
      </c>
      <c r="G14" s="451">
        <v>810</v>
      </c>
      <c r="H14" s="451">
        <v>984</v>
      </c>
      <c r="I14" s="451">
        <v>890</v>
      </c>
      <c r="J14" s="451">
        <v>890</v>
      </c>
      <c r="K14" s="451">
        <v>916</v>
      </c>
      <c r="L14" s="451">
        <v>800</v>
      </c>
      <c r="M14" s="451">
        <v>1181</v>
      </c>
      <c r="N14" s="451">
        <v>720</v>
      </c>
      <c r="O14" s="451">
        <v>680</v>
      </c>
      <c r="P14" s="451">
        <v>579</v>
      </c>
      <c r="Q14" s="451">
        <v>501</v>
      </c>
      <c r="R14" s="451">
        <v>507</v>
      </c>
      <c r="S14" s="451">
        <v>588</v>
      </c>
      <c r="T14" s="451">
        <v>692</v>
      </c>
      <c r="U14" s="451">
        <v>566</v>
      </c>
      <c r="V14" s="300">
        <v>457</v>
      </c>
      <c r="W14" s="300">
        <v>565</v>
      </c>
      <c r="X14" s="452">
        <v>404.8269095799604</v>
      </c>
      <c r="Y14" s="452">
        <v>336.0022929290331</v>
      </c>
    </row>
    <row r="15" spans="1:25" s="297" customFormat="1" ht="15">
      <c r="A15" s="297" t="s">
        <v>37</v>
      </c>
      <c r="B15" s="450"/>
      <c r="C15" s="450"/>
      <c r="D15" s="450"/>
      <c r="E15" s="450"/>
      <c r="F15" s="450"/>
      <c r="G15" s="450"/>
      <c r="H15" s="450"/>
      <c r="I15" s="450"/>
      <c r="J15" s="450"/>
      <c r="K15" s="450"/>
      <c r="L15" s="450"/>
      <c r="M15" s="450"/>
      <c r="N15" s="450"/>
      <c r="O15" s="450"/>
      <c r="P15" s="450"/>
      <c r="Q15" s="450"/>
      <c r="R15" s="450"/>
      <c r="S15" s="450"/>
      <c r="T15" s="450"/>
      <c r="U15" s="450"/>
      <c r="X15" s="452"/>
      <c r="Y15" s="452"/>
    </row>
    <row r="16" spans="1:25" s="300" customFormat="1" ht="15">
      <c r="A16" s="300" t="s">
        <v>501</v>
      </c>
      <c r="B16" s="451">
        <v>700</v>
      </c>
      <c r="C16" s="451">
        <v>750</v>
      </c>
      <c r="D16" s="451">
        <v>850</v>
      </c>
      <c r="E16" s="451">
        <v>880</v>
      </c>
      <c r="F16" s="451">
        <v>900</v>
      </c>
      <c r="G16" s="451">
        <v>945</v>
      </c>
      <c r="H16" s="451">
        <v>843</v>
      </c>
      <c r="I16" s="451">
        <v>710</v>
      </c>
      <c r="J16" s="451">
        <v>710</v>
      </c>
      <c r="K16" s="451">
        <v>690</v>
      </c>
      <c r="L16" s="451">
        <v>720</v>
      </c>
      <c r="M16" s="451">
        <v>718</v>
      </c>
      <c r="N16" s="451">
        <v>705</v>
      </c>
      <c r="O16" s="451">
        <v>720</v>
      </c>
      <c r="P16" s="451">
        <v>655</v>
      </c>
      <c r="Q16" s="451">
        <v>836</v>
      </c>
      <c r="R16" s="451">
        <v>899</v>
      </c>
      <c r="S16" s="451">
        <v>931</v>
      </c>
      <c r="T16" s="451">
        <v>874</v>
      </c>
      <c r="U16" s="451">
        <v>973</v>
      </c>
      <c r="V16" s="300">
        <v>950</v>
      </c>
      <c r="W16" s="452">
        <v>958.9146802576606</v>
      </c>
      <c r="X16" s="452">
        <v>968.5052968865405</v>
      </c>
      <c r="Y16" s="452">
        <v>994.5212224545365</v>
      </c>
    </row>
    <row r="17" spans="1:25" s="297" customFormat="1" ht="15">
      <c r="A17" s="297" t="s">
        <v>502</v>
      </c>
      <c r="B17" s="450"/>
      <c r="C17" s="450"/>
      <c r="D17" s="450"/>
      <c r="E17" s="450"/>
      <c r="F17" s="450"/>
      <c r="G17" s="450"/>
      <c r="H17" s="450"/>
      <c r="I17" s="450"/>
      <c r="J17" s="450"/>
      <c r="K17" s="450"/>
      <c r="L17" s="450"/>
      <c r="M17" s="450"/>
      <c r="N17" s="450"/>
      <c r="O17" s="450"/>
      <c r="P17" s="450"/>
      <c r="Q17" s="450"/>
      <c r="R17" s="450"/>
      <c r="S17" s="450"/>
      <c r="T17" s="450"/>
      <c r="U17" s="450"/>
      <c r="Y17" s="452"/>
    </row>
    <row r="18" spans="1:25" s="300" customFormat="1" ht="15">
      <c r="A18" s="300" t="s">
        <v>38</v>
      </c>
      <c r="B18" s="451">
        <v>60</v>
      </c>
      <c r="C18" s="451">
        <v>50</v>
      </c>
      <c r="D18" s="451">
        <v>50</v>
      </c>
      <c r="E18" s="451">
        <v>40</v>
      </c>
      <c r="F18" s="451">
        <v>30</v>
      </c>
      <c r="G18" s="451">
        <v>30</v>
      </c>
      <c r="H18" s="451">
        <v>30</v>
      </c>
      <c r="I18" s="451">
        <v>30</v>
      </c>
      <c r="J18" s="451">
        <v>20</v>
      </c>
      <c r="K18" s="451">
        <v>15</v>
      </c>
      <c r="L18" s="451">
        <v>5</v>
      </c>
      <c r="M18" s="451">
        <v>5</v>
      </c>
      <c r="N18" s="451">
        <v>5</v>
      </c>
      <c r="O18" s="451">
        <v>5</v>
      </c>
      <c r="P18" s="451">
        <v>0</v>
      </c>
      <c r="Q18" s="451">
        <v>0</v>
      </c>
      <c r="R18" s="451">
        <v>0</v>
      </c>
      <c r="S18" s="451">
        <v>0</v>
      </c>
      <c r="T18" s="451">
        <v>0</v>
      </c>
      <c r="U18" s="451">
        <v>0</v>
      </c>
      <c r="V18" s="300">
        <v>0</v>
      </c>
      <c r="W18" s="300">
        <v>0</v>
      </c>
      <c r="X18" s="300">
        <v>0</v>
      </c>
      <c r="Y18" s="452">
        <v>0</v>
      </c>
    </row>
    <row r="19" spans="1:25" s="297" customFormat="1" ht="15">
      <c r="A19" s="297" t="s">
        <v>39</v>
      </c>
      <c r="B19" s="450"/>
      <c r="C19" s="450"/>
      <c r="D19" s="450"/>
      <c r="E19" s="450"/>
      <c r="F19" s="450"/>
      <c r="G19" s="450"/>
      <c r="H19" s="450"/>
      <c r="I19" s="450"/>
      <c r="J19" s="450"/>
      <c r="K19" s="450"/>
      <c r="L19" s="450"/>
      <c r="M19" s="450"/>
      <c r="N19" s="450"/>
      <c r="O19" s="450"/>
      <c r="P19" s="450"/>
      <c r="Q19" s="450"/>
      <c r="R19" s="450"/>
      <c r="S19" s="450"/>
      <c r="T19" s="450"/>
      <c r="U19" s="450"/>
      <c r="W19" s="304"/>
      <c r="X19" s="304"/>
      <c r="Y19" s="625"/>
    </row>
    <row r="20" spans="1:25" s="296" customFormat="1" ht="15">
      <c r="A20" s="296" t="s">
        <v>663</v>
      </c>
      <c r="B20" s="449">
        <v>2545</v>
      </c>
      <c r="C20" s="449">
        <v>2700</v>
      </c>
      <c r="D20" s="449">
        <v>2800</v>
      </c>
      <c r="E20" s="449">
        <v>2680</v>
      </c>
      <c r="F20" s="449">
        <v>2210</v>
      </c>
      <c r="G20" s="449">
        <v>2139</v>
      </c>
      <c r="H20" s="449">
        <v>2085</v>
      </c>
      <c r="I20" s="449">
        <v>1800</v>
      </c>
      <c r="J20" s="449">
        <v>1760</v>
      </c>
      <c r="K20" s="449">
        <v>1739</v>
      </c>
      <c r="L20" s="449">
        <v>1560</v>
      </c>
      <c r="M20" s="449">
        <v>1953</v>
      </c>
      <c r="N20" s="449">
        <v>1450</v>
      </c>
      <c r="O20" s="449">
        <v>1410</v>
      </c>
      <c r="P20" s="449">
        <v>1238</v>
      </c>
      <c r="Q20" s="449">
        <v>1338</v>
      </c>
      <c r="R20" s="449">
        <v>1408</v>
      </c>
      <c r="S20" s="449">
        <v>1520</v>
      </c>
      <c r="T20" s="449">
        <v>1569</v>
      </c>
      <c r="U20" s="449">
        <v>1540</v>
      </c>
      <c r="V20" s="296">
        <v>1407</v>
      </c>
      <c r="W20" s="452">
        <v>1524.650824388828</v>
      </c>
      <c r="X20" s="452">
        <v>1373.3322064665008</v>
      </c>
      <c r="Y20" s="452">
        <v>1330.5235153835697</v>
      </c>
    </row>
    <row r="21" s="304" customFormat="1" ht="14.25">
      <c r="A21" s="304" t="s">
        <v>576</v>
      </c>
    </row>
    <row r="22" spans="17:25" ht="18" customHeight="1">
      <c r="Q22" s="452"/>
      <c r="R22" s="452"/>
      <c r="S22" s="452"/>
      <c r="T22" s="452"/>
      <c r="U22" s="452"/>
      <c r="V22" s="452"/>
      <c r="W22" s="452"/>
      <c r="X22" s="452"/>
      <c r="Y22" s="452"/>
    </row>
    <row r="23" spans="1:25" s="308" customFormat="1" ht="15">
      <c r="A23" s="308" t="s">
        <v>40</v>
      </c>
      <c r="Q23" s="452"/>
      <c r="R23" s="452"/>
      <c r="S23" s="452"/>
      <c r="T23" s="452"/>
      <c r="U23" s="452"/>
      <c r="V23" s="452"/>
      <c r="W23" s="452"/>
      <c r="X23" s="452"/>
      <c r="Y23" s="452"/>
    </row>
    <row r="24" spans="1:25" s="308" customFormat="1" ht="15">
      <c r="A24" s="308" t="s">
        <v>41</v>
      </c>
      <c r="Q24" s="452"/>
      <c r="R24" s="452"/>
      <c r="S24" s="452"/>
      <c r="T24" s="452"/>
      <c r="U24" s="452"/>
      <c r="V24" s="452"/>
      <c r="W24" s="452"/>
      <c r="X24" s="452"/>
      <c r="Y24" s="452"/>
    </row>
    <row r="25" spans="17:25" ht="15">
      <c r="Q25" s="452"/>
      <c r="R25" s="452"/>
      <c r="S25" s="452"/>
      <c r="T25" s="452"/>
      <c r="U25" s="452"/>
      <c r="V25" s="452"/>
      <c r="W25" s="452"/>
      <c r="X25" s="452"/>
      <c r="Y25" s="452"/>
    </row>
    <row r="26" spans="1:25" ht="15.75">
      <c r="A26" s="300"/>
      <c r="B26" s="453"/>
      <c r="C26" s="300"/>
      <c r="D26" s="300"/>
      <c r="E26" s="300"/>
      <c r="Q26" s="452"/>
      <c r="R26" s="452"/>
      <c r="S26" s="452"/>
      <c r="T26" s="452"/>
      <c r="U26" s="452"/>
      <c r="V26" s="452"/>
      <c r="W26" s="452"/>
      <c r="X26" s="452"/>
      <c r="Y26" s="452"/>
    </row>
    <row r="27" spans="1:25" ht="15.75">
      <c r="A27" s="453"/>
      <c r="B27" s="454"/>
      <c r="C27" s="454"/>
      <c r="D27" s="454"/>
      <c r="E27" s="454"/>
      <c r="Q27" s="452"/>
      <c r="R27" s="452"/>
      <c r="S27" s="452"/>
      <c r="T27" s="452"/>
      <c r="U27" s="452"/>
      <c r="V27" s="452"/>
      <c r="W27" s="452"/>
      <c r="X27" s="452"/>
      <c r="Y27" s="452"/>
    </row>
    <row r="28" spans="1:25" ht="15">
      <c r="A28" s="300"/>
      <c r="B28" s="451"/>
      <c r="C28" s="300"/>
      <c r="D28" s="455"/>
      <c r="E28" s="455"/>
      <c r="Q28" s="452"/>
      <c r="R28" s="452"/>
      <c r="S28" s="452"/>
      <c r="T28" s="452"/>
      <c r="U28" s="452"/>
      <c r="V28" s="452"/>
      <c r="W28" s="452"/>
      <c r="X28" s="452"/>
      <c r="Y28" s="452"/>
    </row>
    <row r="29" spans="1:25" ht="15">
      <c r="A29" s="297"/>
      <c r="B29" s="450"/>
      <c r="C29" s="300"/>
      <c r="D29" s="455"/>
      <c r="E29" s="455"/>
      <c r="Q29" s="452"/>
      <c r="R29" s="452"/>
      <c r="S29" s="452"/>
      <c r="T29" s="452"/>
      <c r="U29" s="452"/>
      <c r="V29" s="452"/>
      <c r="W29" s="452"/>
      <c r="X29" s="452"/>
      <c r="Y29" s="452"/>
    </row>
    <row r="30" spans="1:25" ht="15">
      <c r="A30" s="300"/>
      <c r="B30" s="451"/>
      <c r="C30" s="300"/>
      <c r="D30" s="455"/>
      <c r="E30" s="455"/>
      <c r="Q30" s="452"/>
      <c r="R30" s="452"/>
      <c r="S30" s="452"/>
      <c r="T30" s="452"/>
      <c r="U30" s="452"/>
      <c r="V30" s="452"/>
      <c r="W30" s="452"/>
      <c r="X30" s="452"/>
      <c r="Y30" s="452"/>
    </row>
    <row r="31" spans="1:5" ht="15">
      <c r="A31" s="297"/>
      <c r="B31" s="450"/>
      <c r="C31" s="300"/>
      <c r="D31" s="455"/>
      <c r="E31" s="455"/>
    </row>
    <row r="32" spans="1:5" ht="15">
      <c r="A32" s="300"/>
      <c r="B32" s="451"/>
      <c r="C32" s="300"/>
      <c r="D32" s="455"/>
      <c r="E32" s="455"/>
    </row>
    <row r="33" spans="1:5" ht="15">
      <c r="A33" s="297"/>
      <c r="B33" s="450"/>
      <c r="C33" s="300"/>
      <c r="D33" s="455"/>
      <c r="E33" s="455"/>
    </row>
    <row r="34" spans="1:5" ht="15">
      <c r="A34" s="300"/>
      <c r="B34" s="456"/>
      <c r="C34" s="300"/>
      <c r="D34" s="455"/>
      <c r="E34" s="455"/>
    </row>
    <row r="35" spans="1:5" ht="15">
      <c r="A35" s="297"/>
      <c r="B35" s="300"/>
      <c r="C35" s="300"/>
      <c r="D35" s="455"/>
      <c r="E35" s="455"/>
    </row>
    <row r="36" spans="1:5" ht="15">
      <c r="A36" s="300"/>
      <c r="B36" s="451"/>
      <c r="C36" s="300"/>
      <c r="D36" s="455"/>
      <c r="E36" s="455"/>
    </row>
    <row r="37" spans="1:5" ht="15">
      <c r="A37" s="297"/>
      <c r="B37" s="450"/>
      <c r="C37" s="300"/>
      <c r="D37" s="455"/>
      <c r="E37" s="455"/>
    </row>
    <row r="38" spans="1:5" ht="15">
      <c r="A38" s="300"/>
      <c r="B38" s="456"/>
      <c r="C38" s="451"/>
      <c r="D38" s="456"/>
      <c r="E38" s="451"/>
    </row>
    <row r="39" spans="1:5" ht="15">
      <c r="A39" s="297"/>
      <c r="B39" s="297"/>
      <c r="C39" s="300"/>
      <c r="D39" s="455"/>
      <c r="E39" s="455"/>
    </row>
    <row r="40" spans="1:5" ht="15.75">
      <c r="A40" s="453"/>
      <c r="B40" s="455"/>
      <c r="C40" s="300"/>
      <c r="D40" s="455"/>
      <c r="E40" s="455"/>
    </row>
    <row r="41" spans="1:5" ht="15">
      <c r="A41" s="300"/>
      <c r="B41" s="300"/>
      <c r="C41" s="300"/>
      <c r="D41" s="300"/>
      <c r="E41" s="300"/>
    </row>
  </sheetData>
  <sheetProtection/>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7:AY50"/>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55.875" style="19" customWidth="1"/>
    <col min="2" max="13" width="9.75390625" style="19" customWidth="1"/>
    <col min="14" max="14" width="9.75390625" style="20" customWidth="1"/>
    <col min="15" max="16" width="9.75390625" style="19" customWidth="1"/>
    <col min="17" max="16384" width="11.375" style="19" customWidth="1"/>
  </cols>
  <sheetData>
    <row r="1" ht="15"/>
    <row r="2" ht="15"/>
    <row r="3" ht="15"/>
    <row r="4" ht="15"/>
    <row r="7" ht="15">
      <c r="A7" s="18"/>
    </row>
    <row r="8" spans="1:9" ht="15.75">
      <c r="A8" s="21" t="s">
        <v>466</v>
      </c>
      <c r="C8" s="22"/>
      <c r="D8" s="22"/>
      <c r="E8" s="22"/>
      <c r="F8" s="22"/>
      <c r="G8" s="22"/>
      <c r="I8" s="23"/>
    </row>
    <row r="9" spans="1:14" s="21" customFormat="1" ht="15.75">
      <c r="A9" s="26" t="s">
        <v>467</v>
      </c>
      <c r="I9" s="24"/>
      <c r="J9" s="24"/>
      <c r="N9" s="25"/>
    </row>
    <row r="10" s="21" customFormat="1" ht="15.75">
      <c r="N10" s="25"/>
    </row>
    <row r="11" spans="2:20" s="27" customFormat="1" ht="15.75">
      <c r="B11" s="28">
        <v>29221</v>
      </c>
      <c r="C11" s="28">
        <v>32874</v>
      </c>
      <c r="D11" s="28">
        <v>33239</v>
      </c>
      <c r="E11" s="28">
        <v>33604</v>
      </c>
      <c r="F11" s="28">
        <v>33970</v>
      </c>
      <c r="G11" s="28">
        <v>34335</v>
      </c>
      <c r="H11" s="28">
        <v>34700</v>
      </c>
      <c r="I11" s="28">
        <v>35065</v>
      </c>
      <c r="J11" s="28">
        <v>35431</v>
      </c>
      <c r="K11" s="28">
        <v>35796</v>
      </c>
      <c r="L11" s="28">
        <v>36161</v>
      </c>
      <c r="M11" s="28">
        <v>36526</v>
      </c>
      <c r="N11" s="28">
        <v>36892</v>
      </c>
      <c r="O11" s="28">
        <v>37257</v>
      </c>
      <c r="P11" s="27">
        <v>2003</v>
      </c>
      <c r="Q11" s="27">
        <v>2004</v>
      </c>
      <c r="R11" s="27">
        <v>2005</v>
      </c>
      <c r="S11" s="27">
        <v>2006</v>
      </c>
      <c r="T11" s="27">
        <v>2007</v>
      </c>
    </row>
    <row r="12" spans="1:20" s="21" customFormat="1" ht="15.75">
      <c r="A12" s="21" t="s">
        <v>381</v>
      </c>
      <c r="C12" s="29">
        <v>51658.0151319221</v>
      </c>
      <c r="D12" s="29">
        <v>52501.43137052751</v>
      </c>
      <c r="E12" s="29">
        <v>52456.00573944285</v>
      </c>
      <c r="F12" s="29">
        <v>51898.703199907875</v>
      </c>
      <c r="G12" s="29">
        <v>54318.59297005218</v>
      </c>
      <c r="H12" s="29">
        <v>53353.75353808251</v>
      </c>
      <c r="I12" s="29">
        <v>56955.64211056267</v>
      </c>
      <c r="J12" s="29">
        <v>52602.988</v>
      </c>
      <c r="K12" s="29">
        <v>53077.28</v>
      </c>
      <c r="L12" s="29">
        <v>50468.91</v>
      </c>
      <c r="M12" s="29">
        <v>49057.423</v>
      </c>
      <c r="N12" s="29">
        <v>49543.30499999999</v>
      </c>
      <c r="O12" s="29">
        <v>50804.272</v>
      </c>
      <c r="P12" s="29">
        <v>51687.327</v>
      </c>
      <c r="Q12" s="29">
        <v>50571.115</v>
      </c>
      <c r="R12" s="29">
        <v>47714.422</v>
      </c>
      <c r="S12" s="29">
        <v>46936.176</v>
      </c>
      <c r="T12" s="29">
        <v>46524.89</v>
      </c>
    </row>
    <row r="13" spans="1:19" s="34" customFormat="1" ht="15">
      <c r="A13" s="30" t="s">
        <v>382</v>
      </c>
      <c r="B13" s="31"/>
      <c r="C13" s="31"/>
      <c r="D13" s="31"/>
      <c r="E13" s="31"/>
      <c r="F13" s="31"/>
      <c r="G13" s="31"/>
      <c r="H13" s="31"/>
      <c r="I13" s="31"/>
      <c r="J13" s="31"/>
      <c r="K13" s="31"/>
      <c r="L13" s="31"/>
      <c r="M13" s="31"/>
      <c r="N13" s="32"/>
      <c r="O13" s="32" t="s">
        <v>383</v>
      </c>
      <c r="P13" s="33"/>
      <c r="Q13" s="33"/>
      <c r="S13" s="33"/>
    </row>
    <row r="14" spans="1:20" s="36" customFormat="1" ht="18">
      <c r="A14" s="35" t="s">
        <v>406</v>
      </c>
      <c r="C14" s="37">
        <v>10942.919</v>
      </c>
      <c r="D14" s="37">
        <v>10817.453</v>
      </c>
      <c r="E14" s="37">
        <v>9978.48</v>
      </c>
      <c r="F14" s="37">
        <v>10698.404</v>
      </c>
      <c r="G14" s="37">
        <v>11782.254</v>
      </c>
      <c r="H14" s="37">
        <v>12079.534</v>
      </c>
      <c r="I14" s="37">
        <v>12145.742</v>
      </c>
      <c r="J14" s="37">
        <v>12460.706</v>
      </c>
      <c r="K14" s="37">
        <v>11930.379</v>
      </c>
      <c r="L14" s="37">
        <v>10972.938</v>
      </c>
      <c r="M14" s="37">
        <v>11304.745</v>
      </c>
      <c r="N14" s="38">
        <v>11335.069</v>
      </c>
      <c r="O14" s="38">
        <v>11377.833</v>
      </c>
      <c r="P14" s="39">
        <v>11384.918</v>
      </c>
      <c r="Q14" s="39">
        <v>11414.348</v>
      </c>
      <c r="R14" s="39">
        <v>10489.409</v>
      </c>
      <c r="S14" s="39">
        <v>10741.941</v>
      </c>
      <c r="T14" s="37">
        <v>10099.45</v>
      </c>
    </row>
    <row r="15" spans="1:19" s="41" customFormat="1" ht="14.25">
      <c r="A15" s="40" t="s">
        <v>384</v>
      </c>
      <c r="C15" s="42"/>
      <c r="D15" s="42"/>
      <c r="E15" s="42"/>
      <c r="F15" s="42"/>
      <c r="G15" s="42"/>
      <c r="H15" s="42"/>
      <c r="I15" s="42"/>
      <c r="J15" s="42"/>
      <c r="K15" s="42"/>
      <c r="L15" s="42"/>
      <c r="M15" s="42"/>
      <c r="N15" s="43"/>
      <c r="O15" s="43"/>
      <c r="P15" s="44"/>
      <c r="Q15" s="44"/>
      <c r="R15" s="44"/>
      <c r="S15" s="45"/>
    </row>
    <row r="16" spans="1:20" s="36" customFormat="1" ht="15">
      <c r="A16" s="35" t="s">
        <v>385</v>
      </c>
      <c r="B16" s="46"/>
      <c r="C16" s="37">
        <v>18173.665</v>
      </c>
      <c r="D16" s="37">
        <v>17919.233</v>
      </c>
      <c r="E16" s="37">
        <v>18743.837</v>
      </c>
      <c r="F16" s="37">
        <v>17898.047</v>
      </c>
      <c r="G16" s="37">
        <v>18408.099</v>
      </c>
      <c r="H16" s="37">
        <v>18538.618</v>
      </c>
      <c r="I16" s="37">
        <v>18311.028</v>
      </c>
      <c r="J16" s="37">
        <v>18446.278</v>
      </c>
      <c r="K16" s="37">
        <v>18624.389</v>
      </c>
      <c r="L16" s="37">
        <v>18925.946</v>
      </c>
      <c r="M16" s="37">
        <v>18733.248</v>
      </c>
      <c r="N16" s="38">
        <v>18885.349</v>
      </c>
      <c r="O16" s="38">
        <v>19342.525</v>
      </c>
      <c r="P16" s="39">
        <v>19588.413</v>
      </c>
      <c r="Q16" s="39">
        <v>19818.146</v>
      </c>
      <c r="R16" s="39">
        <v>20043.038</v>
      </c>
      <c r="S16" s="39">
        <v>19969.267</v>
      </c>
      <c r="T16" s="37">
        <v>20642.37</v>
      </c>
    </row>
    <row r="17" spans="1:19" s="41" customFormat="1" ht="14.25">
      <c r="A17" s="40" t="s">
        <v>386</v>
      </c>
      <c r="C17" s="42"/>
      <c r="D17" s="42"/>
      <c r="E17" s="42"/>
      <c r="F17" s="42"/>
      <c r="G17" s="42"/>
      <c r="H17" s="42"/>
      <c r="I17" s="42"/>
      <c r="J17" s="42"/>
      <c r="K17" s="42"/>
      <c r="L17" s="42"/>
      <c r="M17" s="42"/>
      <c r="N17" s="43"/>
      <c r="O17" s="43"/>
      <c r="P17" s="44"/>
      <c r="Q17" s="44"/>
      <c r="R17" s="44"/>
      <c r="S17" s="45"/>
    </row>
    <row r="18" spans="1:20" s="36" customFormat="1" ht="15">
      <c r="A18" s="47" t="s">
        <v>387</v>
      </c>
      <c r="C18" s="37">
        <v>11566.087</v>
      </c>
      <c r="D18" s="37">
        <v>11511.63</v>
      </c>
      <c r="E18" s="37">
        <v>11014.362</v>
      </c>
      <c r="F18" s="37">
        <v>10754.504</v>
      </c>
      <c r="G18" s="37">
        <v>10762.471000000001</v>
      </c>
      <c r="H18" s="37">
        <v>10218.861</v>
      </c>
      <c r="I18" s="37">
        <v>10220.841</v>
      </c>
      <c r="J18" s="37">
        <v>9433.894</v>
      </c>
      <c r="K18" s="37">
        <v>9268.057</v>
      </c>
      <c r="L18" s="37">
        <v>8713.25</v>
      </c>
      <c r="M18" s="38">
        <v>8552.219</v>
      </c>
      <c r="N18" s="38">
        <v>7635.795</v>
      </c>
      <c r="O18" s="38">
        <v>7185.057000000001</v>
      </c>
      <c r="P18" s="39">
        <v>6842.263</v>
      </c>
      <c r="Q18" s="39">
        <v>6077.649</v>
      </c>
      <c r="R18" s="39">
        <v>5320.605</v>
      </c>
      <c r="S18" s="39">
        <v>4542.289000000001</v>
      </c>
      <c r="T18" s="39">
        <v>4154.7</v>
      </c>
    </row>
    <row r="19" spans="1:19" s="41" customFormat="1" ht="14.25">
      <c r="A19" s="40" t="s">
        <v>388</v>
      </c>
      <c r="C19" s="48"/>
      <c r="D19" s="48"/>
      <c r="E19" s="48"/>
      <c r="F19" s="48"/>
      <c r="G19" s="48"/>
      <c r="H19" s="48"/>
      <c r="I19" s="48"/>
      <c r="J19" s="48"/>
      <c r="K19" s="48"/>
      <c r="L19" s="48"/>
      <c r="M19" s="48"/>
      <c r="N19" s="48"/>
      <c r="O19" s="48"/>
      <c r="P19" s="44"/>
      <c r="Q19" s="44"/>
      <c r="R19" s="44"/>
      <c r="S19" s="45"/>
    </row>
    <row r="20" spans="1:20" s="36" customFormat="1" ht="18">
      <c r="A20" s="47" t="s">
        <v>407</v>
      </c>
      <c r="C20" s="37">
        <v>10093.63</v>
      </c>
      <c r="D20" s="37">
        <v>11249.967</v>
      </c>
      <c r="E20" s="37">
        <v>11889.57</v>
      </c>
      <c r="F20" s="37">
        <v>11750.94</v>
      </c>
      <c r="G20" s="37">
        <v>12208.6</v>
      </c>
      <c r="H20" s="37">
        <v>11332.67</v>
      </c>
      <c r="I20" s="37">
        <v>15281.41</v>
      </c>
      <c r="J20" s="37">
        <v>11319.982999999998</v>
      </c>
      <c r="K20" s="37">
        <v>12330.28</v>
      </c>
      <c r="L20" s="37">
        <v>10928.06</v>
      </c>
      <c r="M20" s="37">
        <v>9477.76</v>
      </c>
      <c r="N20" s="38">
        <v>10817.644</v>
      </c>
      <c r="O20" s="38">
        <v>12028.208</v>
      </c>
      <c r="P20" s="39">
        <v>13111.551</v>
      </c>
      <c r="Q20" s="39">
        <v>12343.976999999999</v>
      </c>
      <c r="R20" s="39">
        <v>11192.892000000002</v>
      </c>
      <c r="S20" s="39">
        <v>10937.35</v>
      </c>
      <c r="T20" s="39">
        <v>10386.52</v>
      </c>
    </row>
    <row r="21" spans="1:19" s="41" customFormat="1" ht="14.25">
      <c r="A21" s="40" t="s">
        <v>389</v>
      </c>
      <c r="C21" s="42"/>
      <c r="D21" s="42"/>
      <c r="E21" s="42"/>
      <c r="F21" s="42"/>
      <c r="G21" s="42"/>
      <c r="H21" s="42"/>
      <c r="I21" s="42"/>
      <c r="J21" s="42"/>
      <c r="K21" s="42"/>
      <c r="L21" s="42"/>
      <c r="M21" s="42"/>
      <c r="N21" s="43"/>
      <c r="O21" s="43"/>
      <c r="P21" s="44"/>
      <c r="Q21" s="44"/>
      <c r="R21" s="44"/>
      <c r="S21" s="45"/>
    </row>
    <row r="22" spans="1:20" ht="15">
      <c r="A22" s="20" t="s">
        <v>390</v>
      </c>
      <c r="C22" s="49">
        <v>881.714131922088</v>
      </c>
      <c r="D22" s="49">
        <v>1003.1483705275</v>
      </c>
      <c r="E22" s="49">
        <v>829.756739442854</v>
      </c>
      <c r="F22" s="49">
        <v>796.808199907872</v>
      </c>
      <c r="G22" s="49">
        <v>1157.16897005218</v>
      </c>
      <c r="H22" s="49">
        <v>1184.07053808251</v>
      </c>
      <c r="I22" s="49">
        <v>996.621110562674</v>
      </c>
      <c r="J22" s="49">
        <v>942.127</v>
      </c>
      <c r="K22" s="49">
        <v>924.175</v>
      </c>
      <c r="L22" s="49">
        <v>928.716</v>
      </c>
      <c r="M22" s="49">
        <v>989.451</v>
      </c>
      <c r="N22" s="50">
        <v>869.448</v>
      </c>
      <c r="O22" s="50">
        <v>870.649</v>
      </c>
      <c r="P22" s="49">
        <v>760.182</v>
      </c>
      <c r="Q22" s="49">
        <v>916.995</v>
      </c>
      <c r="R22" s="49">
        <v>668.478</v>
      </c>
      <c r="S22" s="49">
        <v>745.329</v>
      </c>
      <c r="T22" s="652">
        <v>1241.85</v>
      </c>
    </row>
    <row r="23" spans="1:19" s="52" customFormat="1" ht="14.25">
      <c r="A23" s="51" t="s">
        <v>391</v>
      </c>
      <c r="C23" s="53"/>
      <c r="D23" s="53"/>
      <c r="E23" s="53"/>
      <c r="F23" s="53"/>
      <c r="G23" s="53"/>
      <c r="H23" s="53"/>
      <c r="I23" s="53"/>
      <c r="J23" s="53"/>
      <c r="K23" s="53"/>
      <c r="L23" s="53"/>
      <c r="M23" s="53"/>
      <c r="N23" s="54"/>
      <c r="O23" s="54"/>
      <c r="P23" s="55"/>
      <c r="Q23" s="55"/>
      <c r="S23" s="55"/>
    </row>
    <row r="24" spans="1:20" s="21" customFormat="1" ht="18.75">
      <c r="A24" s="21" t="s">
        <v>408</v>
      </c>
      <c r="C24" s="24">
        <v>4642.998</v>
      </c>
      <c r="D24" s="24">
        <v>4470.46</v>
      </c>
      <c r="E24" s="24">
        <v>4312.629</v>
      </c>
      <c r="F24" s="24">
        <v>4348.001</v>
      </c>
      <c r="G24" s="24">
        <v>4594.676</v>
      </c>
      <c r="H24" s="24">
        <v>4689.168000000001</v>
      </c>
      <c r="I24" s="24">
        <v>4598.539000000001</v>
      </c>
      <c r="J24" s="24">
        <v>4379.633</v>
      </c>
      <c r="K24" s="24">
        <v>4418.397999999999</v>
      </c>
      <c r="L24" s="24">
        <v>4175.719</v>
      </c>
      <c r="M24" s="24">
        <v>4358.095</v>
      </c>
      <c r="N24" s="56">
        <v>4617.154</v>
      </c>
      <c r="O24" s="57">
        <v>4492.582</v>
      </c>
      <c r="P24" s="29">
        <v>4603.388</v>
      </c>
      <c r="Q24" s="29">
        <v>4619.595</v>
      </c>
      <c r="R24" s="29">
        <v>4840.282999999999</v>
      </c>
      <c r="S24" s="29">
        <v>4578.705</v>
      </c>
      <c r="T24" s="24">
        <v>5096.12</v>
      </c>
    </row>
    <row r="25" spans="1:51" s="59" customFormat="1" ht="15.75">
      <c r="A25" s="58" t="s">
        <v>409</v>
      </c>
      <c r="B25" s="52"/>
      <c r="C25" s="53"/>
      <c r="D25" s="53"/>
      <c r="E25" s="53"/>
      <c r="F25" s="53"/>
      <c r="G25" s="53"/>
      <c r="H25" s="53"/>
      <c r="I25" s="53"/>
      <c r="J25" s="53"/>
      <c r="K25" s="53"/>
      <c r="L25" s="53"/>
      <c r="M25" s="53"/>
      <c r="N25" s="54"/>
      <c r="O25" s="54"/>
      <c r="P25" s="55"/>
      <c r="Q25" s="55"/>
      <c r="R25" s="55"/>
      <c r="S25" s="55"/>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row>
    <row r="26" spans="1:20" s="60" customFormat="1" ht="15.75">
      <c r="A26" s="60" t="s">
        <v>392</v>
      </c>
      <c r="C26" s="61">
        <v>-58953.464</v>
      </c>
      <c r="D26" s="61">
        <v>-79088.597</v>
      </c>
      <c r="E26" s="61">
        <v>-51382.961</v>
      </c>
      <c r="F26" s="61">
        <v>-1740.785</v>
      </c>
      <c r="G26" s="61">
        <v>-56802.436</v>
      </c>
      <c r="H26" s="61">
        <v>-14576.317</v>
      </c>
      <c r="I26" s="61">
        <v>-53035.802</v>
      </c>
      <c r="J26" s="61">
        <v>-22431.573</v>
      </c>
      <c r="K26" s="61">
        <v>-19130.267</v>
      </c>
      <c r="L26" s="61">
        <v>2773.89</v>
      </c>
      <c r="M26" s="61">
        <v>-29522.841</v>
      </c>
      <c r="N26" s="62">
        <v>-5300.574</v>
      </c>
      <c r="O26" s="62">
        <v>-17306.733</v>
      </c>
      <c r="P26" s="61">
        <v>-31012.213</v>
      </c>
      <c r="Q26" s="61">
        <v>-17677.22</v>
      </c>
      <c r="R26" s="61">
        <v>22532.731</v>
      </c>
      <c r="S26" s="61">
        <v>-38142.674</v>
      </c>
      <c r="T26" s="653">
        <v>-20577.9</v>
      </c>
    </row>
    <row r="27" spans="1:51" s="59" customFormat="1" ht="14.25">
      <c r="A27" s="58" t="s">
        <v>393</v>
      </c>
      <c r="B27" s="52"/>
      <c r="C27" s="53"/>
      <c r="D27" s="53"/>
      <c r="E27" s="53"/>
      <c r="F27" s="53"/>
      <c r="G27" s="53"/>
      <c r="H27" s="53"/>
      <c r="I27" s="53"/>
      <c r="J27" s="53"/>
      <c r="K27" s="53"/>
      <c r="L27" s="53"/>
      <c r="M27" s="53"/>
      <c r="N27" s="54"/>
      <c r="O27" s="54"/>
      <c r="P27" s="55"/>
      <c r="Q27" s="55"/>
      <c r="R27" s="55"/>
      <c r="S27" s="55"/>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row>
    <row r="28" spans="1:20" s="60" customFormat="1" ht="15.75">
      <c r="A28" s="60" t="s">
        <v>394</v>
      </c>
      <c r="B28" s="60">
        <v>82010</v>
      </c>
      <c r="C28" s="62">
        <v>56301.022</v>
      </c>
      <c r="D28" s="62">
        <v>56971.631</v>
      </c>
      <c r="E28" s="62">
        <v>56768.631</v>
      </c>
      <c r="F28" s="62">
        <v>56246.715</v>
      </c>
      <c r="G28" s="62">
        <v>58913.265</v>
      </c>
      <c r="H28" s="62">
        <v>58042.918</v>
      </c>
      <c r="I28" s="62">
        <v>61554.179</v>
      </c>
      <c r="J28" s="62">
        <v>56982.619</v>
      </c>
      <c r="K28" s="62">
        <v>57495.683</v>
      </c>
      <c r="L28" s="62">
        <v>54644.636</v>
      </c>
      <c r="M28" s="62">
        <v>53415.516</v>
      </c>
      <c r="N28" s="62">
        <v>54160.458</v>
      </c>
      <c r="O28" s="62">
        <v>55296.873</v>
      </c>
      <c r="P28" s="61">
        <v>56296.716</v>
      </c>
      <c r="Q28" s="61">
        <v>55188.71</v>
      </c>
      <c r="R28" s="61">
        <v>52554.705</v>
      </c>
      <c r="S28" s="61">
        <v>51514.88</v>
      </c>
      <c r="T28" s="61">
        <v>51621.01</v>
      </c>
    </row>
    <row r="29" spans="1:19" s="63" customFormat="1" ht="15">
      <c r="A29" s="58" t="s">
        <v>395</v>
      </c>
      <c r="C29" s="64"/>
      <c r="D29" s="64"/>
      <c r="E29" s="64"/>
      <c r="F29" s="64"/>
      <c r="G29" s="64"/>
      <c r="H29" s="64"/>
      <c r="I29" s="64"/>
      <c r="J29" s="64"/>
      <c r="K29" s="64"/>
      <c r="L29" s="64"/>
      <c r="M29" s="64"/>
      <c r="N29" s="64"/>
      <c r="O29" s="64"/>
      <c r="P29" s="63" t="s">
        <v>383</v>
      </c>
      <c r="Q29" s="65"/>
      <c r="R29" s="65"/>
      <c r="S29" s="65"/>
    </row>
    <row r="30" spans="1:20" s="21" customFormat="1" ht="15.75">
      <c r="A30" s="21" t="s">
        <v>396</v>
      </c>
      <c r="C30" s="24">
        <v>3563.0261703405</v>
      </c>
      <c r="D30" s="24">
        <v>3727.88210496877</v>
      </c>
      <c r="E30" s="24">
        <v>3908.85407970912</v>
      </c>
      <c r="F30" s="24">
        <v>4252.33577970356</v>
      </c>
      <c r="G30" s="24">
        <v>4910.50462703944</v>
      </c>
      <c r="H30" s="24">
        <v>4937.52799696128</v>
      </c>
      <c r="I30" s="24">
        <v>5183.66212087235</v>
      </c>
      <c r="J30" s="24">
        <v>5908.66431437479</v>
      </c>
      <c r="K30" s="24">
        <v>6690.29830522812</v>
      </c>
      <c r="L30" s="24">
        <v>6788.18522394065</v>
      </c>
      <c r="M30" s="24">
        <v>6696.87324854511</v>
      </c>
      <c r="N30" s="56">
        <v>6525.556</v>
      </c>
      <c r="O30" s="56">
        <v>5715.317</v>
      </c>
      <c r="P30" s="29">
        <v>7086.903</v>
      </c>
      <c r="Q30" s="29">
        <v>8274.548</v>
      </c>
      <c r="R30" s="29">
        <v>8575.325</v>
      </c>
      <c r="S30" s="29">
        <v>9145.774</v>
      </c>
      <c r="T30" s="24">
        <v>9612.05</v>
      </c>
    </row>
    <row r="31" spans="1:15" s="59" customFormat="1" ht="14.25">
      <c r="A31" s="66" t="s">
        <v>397</v>
      </c>
      <c r="C31" s="67"/>
      <c r="K31" s="41"/>
      <c r="L31" s="41"/>
      <c r="M31" s="41"/>
      <c r="N31" s="68"/>
      <c r="O31" s="41"/>
    </row>
    <row r="32" spans="1:15" s="59" customFormat="1" ht="15.75">
      <c r="A32" s="66"/>
      <c r="K32" s="41"/>
      <c r="L32" s="41"/>
      <c r="M32" s="69"/>
      <c r="N32" s="69"/>
      <c r="O32" s="60"/>
    </row>
    <row r="33" spans="1:15" ht="15.75">
      <c r="A33" s="70" t="s">
        <v>398</v>
      </c>
      <c r="C33" s="23"/>
      <c r="K33" s="60"/>
      <c r="L33" s="36"/>
      <c r="M33" s="71"/>
      <c r="N33" s="71"/>
      <c r="O33" s="60"/>
    </row>
    <row r="34" spans="1:15" ht="15.75">
      <c r="A34" s="70" t="s">
        <v>399</v>
      </c>
      <c r="K34" s="30"/>
      <c r="L34" s="36"/>
      <c r="M34" s="34"/>
      <c r="N34" s="72"/>
      <c r="O34" s="34"/>
    </row>
    <row r="35" spans="1:15" ht="15">
      <c r="A35" s="70" t="s">
        <v>400</v>
      </c>
      <c r="K35" s="36"/>
      <c r="L35" s="36"/>
      <c r="M35" s="46"/>
      <c r="N35" s="35"/>
      <c r="O35" s="36"/>
    </row>
    <row r="36" spans="1:15" ht="15">
      <c r="A36" s="70" t="s">
        <v>401</v>
      </c>
      <c r="K36" s="73"/>
      <c r="L36" s="36"/>
      <c r="M36" s="41"/>
      <c r="N36" s="68"/>
      <c r="O36" s="41"/>
    </row>
    <row r="37" spans="1:43" ht="15">
      <c r="A37" s="70" t="s">
        <v>402</v>
      </c>
      <c r="K37" s="73"/>
      <c r="L37" s="36"/>
      <c r="M37" s="41"/>
      <c r="N37" s="68"/>
      <c r="O37" s="41"/>
      <c r="AQ37" s="74"/>
    </row>
    <row r="38" spans="1:15" ht="15">
      <c r="A38" s="70" t="s">
        <v>403</v>
      </c>
      <c r="K38" s="73"/>
      <c r="L38" s="36"/>
      <c r="M38" s="41"/>
      <c r="N38" s="68"/>
      <c r="O38" s="41"/>
    </row>
    <row r="39" spans="1:15" ht="15">
      <c r="A39" s="70" t="s">
        <v>404</v>
      </c>
      <c r="K39" s="73"/>
      <c r="L39" s="36"/>
      <c r="M39" s="41"/>
      <c r="N39" s="68"/>
      <c r="O39" s="41"/>
    </row>
    <row r="40" spans="1:15" ht="15">
      <c r="A40" s="70" t="s">
        <v>405</v>
      </c>
      <c r="K40" s="73"/>
      <c r="L40" s="36"/>
      <c r="M40" s="41"/>
      <c r="N40" s="68"/>
      <c r="O40" s="41"/>
    </row>
    <row r="41" spans="1:15" ht="15">
      <c r="A41" s="75" t="s">
        <v>468</v>
      </c>
      <c r="K41" s="36"/>
      <c r="L41" s="36"/>
      <c r="M41" s="46"/>
      <c r="N41" s="35"/>
      <c r="O41" s="36"/>
    </row>
    <row r="42" spans="1:15" ht="15">
      <c r="A42" s="75" t="s">
        <v>469</v>
      </c>
      <c r="C42" s="23"/>
      <c r="K42" s="73"/>
      <c r="L42" s="36"/>
      <c r="M42" s="41"/>
      <c r="N42" s="68"/>
      <c r="O42" s="41"/>
    </row>
    <row r="43" spans="1:18" ht="15">
      <c r="A43" s="70"/>
      <c r="K43" s="36"/>
      <c r="L43" s="36"/>
      <c r="M43" s="35"/>
      <c r="N43" s="35"/>
      <c r="O43" s="46"/>
      <c r="Q43" s="59"/>
      <c r="R43" s="59"/>
    </row>
    <row r="44" spans="1:18" ht="15">
      <c r="A44" s="70"/>
      <c r="K44" s="73"/>
      <c r="L44" s="36"/>
      <c r="M44" s="41"/>
      <c r="N44" s="68"/>
      <c r="O44" s="41"/>
      <c r="Q44" s="59"/>
      <c r="R44" s="59"/>
    </row>
    <row r="45" spans="11:15" ht="15">
      <c r="K45" s="36"/>
      <c r="L45" s="36"/>
      <c r="M45" s="46"/>
      <c r="N45" s="35"/>
      <c r="O45" s="36"/>
    </row>
    <row r="46" spans="3:15" ht="15">
      <c r="C46" s="23"/>
      <c r="D46" s="23"/>
      <c r="E46" s="23"/>
      <c r="F46" s="23"/>
      <c r="G46" s="23"/>
      <c r="H46" s="23"/>
      <c r="I46" s="23"/>
      <c r="J46" s="23"/>
      <c r="K46" s="23"/>
      <c r="L46" s="23"/>
      <c r="M46" s="23"/>
      <c r="N46" s="23"/>
      <c r="O46" s="23"/>
    </row>
    <row r="47" spans="11:15" ht="15">
      <c r="K47" s="73"/>
      <c r="L47" s="36"/>
      <c r="M47" s="41"/>
      <c r="N47" s="68"/>
      <c r="O47" s="41"/>
    </row>
    <row r="48" spans="11:15" ht="15">
      <c r="K48" s="36"/>
      <c r="L48" s="36"/>
      <c r="M48" s="36"/>
      <c r="N48" s="35"/>
      <c r="O48" s="36"/>
    </row>
    <row r="50" ht="15">
      <c r="N50" s="19"/>
    </row>
  </sheetData>
  <sheetProtection/>
  <printOptions/>
  <pageMargins left="0.75" right="0.75" top="1" bottom="1" header="0.5" footer="0.5"/>
  <pageSetup fitToHeight="1" fitToWidth="1" horizontalDpi="600" verticalDpi="600" orientation="landscape" paperSize="9" scale="51" r:id="rId2"/>
  <drawing r:id="rId1"/>
</worksheet>
</file>

<file path=xl/worksheets/sheet30.xml><?xml version="1.0" encoding="utf-8"?>
<worksheet xmlns="http://schemas.openxmlformats.org/spreadsheetml/2006/main" xmlns:r="http://schemas.openxmlformats.org/officeDocument/2006/relationships">
  <dimension ref="A3:AG38"/>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61.625" style="704" customWidth="1"/>
    <col min="2" max="27" width="9.125" style="704" customWidth="1"/>
    <col min="28" max="29" width="9.875" style="704" bestFit="1" customWidth="1"/>
    <col min="30" max="16384" width="9.125" style="704" customWidth="1"/>
  </cols>
  <sheetData>
    <row r="3" spans="1:31" s="460" customFormat="1" ht="12">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row>
    <row r="4" spans="1:31" s="460" customFormat="1" ht="12">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row>
    <row r="5" spans="1:31" s="460" customFormat="1" ht="12">
      <c r="A5" s="457"/>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row>
    <row r="6" spans="1:31" s="460" customFormat="1" ht="12">
      <c r="A6" s="457"/>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row>
    <row r="7" spans="1:31" s="460" customFormat="1" ht="12">
      <c r="A7" s="457"/>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row>
    <row r="8" spans="1:31" s="460" customFormat="1" ht="12">
      <c r="A8" s="457"/>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row>
    <row r="9" spans="1:31" s="460" customFormat="1" ht="12">
      <c r="A9" s="457"/>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row>
    <row r="10" spans="1:31" ht="15.75">
      <c r="A10" s="458" t="s">
        <v>792</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row>
    <row r="11" spans="1:31" ht="15.75">
      <c r="A11" s="461" t="s">
        <v>793</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row>
    <row r="12" spans="2:31" ht="15.75">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row>
    <row r="13" spans="1:31" s="705" customFormat="1" ht="15.75">
      <c r="A13" s="462"/>
      <c r="B13" s="462">
        <v>1980</v>
      </c>
      <c r="C13" s="462">
        <v>1981</v>
      </c>
      <c r="D13" s="462">
        <v>1982</v>
      </c>
      <c r="E13" s="462">
        <v>1983</v>
      </c>
      <c r="F13" s="462">
        <v>1984</v>
      </c>
      <c r="G13" s="462">
        <v>1985</v>
      </c>
      <c r="H13" s="462">
        <v>1986</v>
      </c>
      <c r="I13" s="462">
        <v>1987</v>
      </c>
      <c r="J13" s="462">
        <v>1988</v>
      </c>
      <c r="K13" s="462">
        <v>1989</v>
      </c>
      <c r="L13" s="462">
        <v>1990</v>
      </c>
      <c r="M13" s="462">
        <v>1991</v>
      </c>
      <c r="N13" s="462">
        <v>1992</v>
      </c>
      <c r="O13" s="462">
        <v>1993</v>
      </c>
      <c r="P13" s="462">
        <v>1994</v>
      </c>
      <c r="Q13" s="462">
        <v>1995</v>
      </c>
      <c r="R13" s="462">
        <v>1996</v>
      </c>
      <c r="S13" s="462">
        <v>1997</v>
      </c>
      <c r="T13" s="462">
        <v>1998</v>
      </c>
      <c r="U13" s="462">
        <v>1999</v>
      </c>
      <c r="V13" s="462">
        <v>2000</v>
      </c>
      <c r="W13" s="462">
        <v>2001</v>
      </c>
      <c r="X13" s="463">
        <v>2002</v>
      </c>
      <c r="Y13" s="462">
        <v>2003</v>
      </c>
      <c r="Z13" s="462">
        <v>2004</v>
      </c>
      <c r="AA13" s="462">
        <v>2005</v>
      </c>
      <c r="AB13" s="462">
        <v>2006</v>
      </c>
      <c r="AC13" s="462">
        <v>2007</v>
      </c>
      <c r="AD13" s="462">
        <v>2008</v>
      </c>
      <c r="AE13" s="462"/>
    </row>
    <row r="14" spans="1:33" ht="15">
      <c r="A14" s="464" t="s">
        <v>42</v>
      </c>
      <c r="B14" s="465">
        <v>26</v>
      </c>
      <c r="C14" s="464">
        <v>25.6</v>
      </c>
      <c r="D14" s="464">
        <v>22.4</v>
      </c>
      <c r="E14" s="465">
        <v>25.19058</v>
      </c>
      <c r="F14" s="465">
        <v>26.71411</v>
      </c>
      <c r="G14" s="465">
        <v>26.609440000000003</v>
      </c>
      <c r="H14" s="465">
        <v>26.58618</v>
      </c>
      <c r="I14" s="465">
        <v>27.80733</v>
      </c>
      <c r="J14" s="465">
        <v>28.981960000000004</v>
      </c>
      <c r="K14" s="465">
        <v>28.656320000000004</v>
      </c>
      <c r="L14" s="465">
        <v>27.36539</v>
      </c>
      <c r="M14" s="465">
        <v>28.35394</v>
      </c>
      <c r="N14" s="465">
        <v>28.34231</v>
      </c>
      <c r="O14" s="465">
        <v>29.67976</v>
      </c>
      <c r="P14" s="465">
        <v>29.83095</v>
      </c>
      <c r="Q14" s="465">
        <v>31.377740000000003</v>
      </c>
      <c r="R14" s="465">
        <v>30.935800000000004</v>
      </c>
      <c r="S14" s="465">
        <v>33.20365</v>
      </c>
      <c r="T14" s="465">
        <v>33.00594</v>
      </c>
      <c r="U14" s="465">
        <v>33.86656000000001</v>
      </c>
      <c r="V14" s="465">
        <v>36.78569</v>
      </c>
      <c r="W14" s="465">
        <v>34.91326</v>
      </c>
      <c r="X14" s="465">
        <v>33.98286</v>
      </c>
      <c r="Y14" s="465">
        <v>35.28542</v>
      </c>
      <c r="Z14" s="465">
        <v>39.5</v>
      </c>
      <c r="AA14" s="465">
        <v>38.01847</v>
      </c>
      <c r="AB14" s="465">
        <v>38.681380000000004</v>
      </c>
      <c r="AC14" s="465">
        <v>40.007200000000005</v>
      </c>
      <c r="AD14" s="279">
        <v>37.623050000000006</v>
      </c>
      <c r="AE14" s="465"/>
      <c r="AF14" s="279"/>
      <c r="AG14" s="279"/>
    </row>
    <row r="15" spans="1:33" ht="15">
      <c r="A15" s="466" t="s">
        <v>43</v>
      </c>
      <c r="B15" s="466"/>
      <c r="C15" s="466"/>
      <c r="D15" s="466"/>
      <c r="E15" s="466"/>
      <c r="F15" s="466"/>
      <c r="G15" s="466"/>
      <c r="H15" s="466"/>
      <c r="I15" s="466"/>
      <c r="J15" s="466"/>
      <c r="K15" s="466"/>
      <c r="L15" s="466"/>
      <c r="M15" s="466"/>
      <c r="N15" s="466"/>
      <c r="O15" s="466"/>
      <c r="P15" s="466"/>
      <c r="Q15" s="466"/>
      <c r="R15" s="466"/>
      <c r="S15" s="466"/>
      <c r="T15" s="466"/>
      <c r="U15" s="466"/>
      <c r="V15" s="466"/>
      <c r="W15" s="467"/>
      <c r="X15" s="467"/>
      <c r="Y15" s="466"/>
      <c r="Z15" s="466"/>
      <c r="AA15" s="467"/>
      <c r="AB15" s="467"/>
      <c r="AC15" s="465"/>
      <c r="AD15" s="467"/>
      <c r="AE15" s="468"/>
      <c r="AF15" s="279"/>
      <c r="AG15" s="279"/>
    </row>
    <row r="16" spans="1:32" ht="15">
      <c r="A16" s="464" t="s">
        <v>44</v>
      </c>
      <c r="B16" s="464">
        <v>4.6</v>
      </c>
      <c r="C16" s="464">
        <v>6.8</v>
      </c>
      <c r="D16" s="464">
        <v>6.3</v>
      </c>
      <c r="E16" s="465">
        <v>6.34998</v>
      </c>
      <c r="F16" s="465">
        <v>6.46628</v>
      </c>
      <c r="G16" s="465">
        <v>7.0943000000000005</v>
      </c>
      <c r="H16" s="465">
        <v>6.733770000000001</v>
      </c>
      <c r="I16" s="465">
        <v>6.69888</v>
      </c>
      <c r="J16" s="465">
        <v>7.2571200000000005</v>
      </c>
      <c r="K16" s="465">
        <v>7.47809</v>
      </c>
      <c r="L16" s="465">
        <v>8.24567</v>
      </c>
      <c r="M16" s="465">
        <v>8.361970000000001</v>
      </c>
      <c r="N16" s="465">
        <v>8.106110000000001</v>
      </c>
      <c r="O16" s="465">
        <v>8.15263</v>
      </c>
      <c r="P16" s="465">
        <v>8.08285</v>
      </c>
      <c r="Q16" s="465">
        <v>7.6292800000000005</v>
      </c>
      <c r="R16" s="465">
        <v>6.943110000000001</v>
      </c>
      <c r="S16" s="465">
        <v>6.91985</v>
      </c>
      <c r="T16" s="465">
        <v>6.91985</v>
      </c>
      <c r="U16" s="465">
        <v>6.675620000000001</v>
      </c>
      <c r="V16" s="465">
        <v>8.55968</v>
      </c>
      <c r="W16" s="465">
        <v>7.69906</v>
      </c>
      <c r="X16" s="465">
        <v>6.943110000000001</v>
      </c>
      <c r="Y16" s="465">
        <v>7.48972</v>
      </c>
      <c r="Z16" s="465">
        <v>7.4</v>
      </c>
      <c r="AA16" s="465">
        <v>7.53624</v>
      </c>
      <c r="AB16" s="465">
        <v>8.33871</v>
      </c>
      <c r="AC16" s="469">
        <v>8.7225</v>
      </c>
      <c r="AD16" s="279">
        <v>9.6529</v>
      </c>
      <c r="AE16" s="465"/>
      <c r="AF16" s="279"/>
    </row>
    <row r="17" spans="1:32" ht="14.25">
      <c r="A17" s="466" t="s">
        <v>45</v>
      </c>
      <c r="B17" s="466"/>
      <c r="C17" s="466"/>
      <c r="D17" s="466"/>
      <c r="E17" s="466"/>
      <c r="F17" s="466"/>
      <c r="G17" s="466"/>
      <c r="H17" s="466"/>
      <c r="I17" s="466"/>
      <c r="J17" s="466"/>
      <c r="K17" s="466"/>
      <c r="L17" s="466"/>
      <c r="M17" s="466"/>
      <c r="N17" s="466"/>
      <c r="O17" s="466"/>
      <c r="P17" s="466"/>
      <c r="Q17" s="466"/>
      <c r="R17" s="466"/>
      <c r="S17" s="466"/>
      <c r="T17" s="466"/>
      <c r="U17" s="466"/>
      <c r="V17" s="466"/>
      <c r="W17" s="467"/>
      <c r="X17" s="467"/>
      <c r="Y17" s="466"/>
      <c r="Z17" s="467"/>
      <c r="AA17" s="466"/>
      <c r="AB17" s="466"/>
      <c r="AC17" s="466"/>
      <c r="AE17" s="467"/>
      <c r="AF17" s="706"/>
    </row>
    <row r="18" spans="1:32" ht="15">
      <c r="A18" s="464" t="s">
        <v>46</v>
      </c>
      <c r="B18" s="464">
        <v>4.8</v>
      </c>
      <c r="C18" s="464">
        <v>4.1</v>
      </c>
      <c r="D18" s="464">
        <v>4.1</v>
      </c>
      <c r="E18" s="465">
        <v>5.1637200000000005</v>
      </c>
      <c r="F18" s="465">
        <v>5.3498</v>
      </c>
      <c r="G18" s="465">
        <v>5.6987000000000005</v>
      </c>
      <c r="H18" s="465">
        <v>6.05923</v>
      </c>
      <c r="I18" s="465">
        <v>6.3150900000000005</v>
      </c>
      <c r="J18" s="465">
        <v>6.33835</v>
      </c>
      <c r="K18" s="465">
        <v>6.46628</v>
      </c>
      <c r="L18" s="465">
        <v>6.40813</v>
      </c>
      <c r="M18" s="465">
        <v>7.0128900000000005</v>
      </c>
      <c r="N18" s="465">
        <v>7.059410000000001</v>
      </c>
      <c r="O18" s="465">
        <v>7.28038</v>
      </c>
      <c r="P18" s="465">
        <v>8.036330000000001</v>
      </c>
      <c r="Q18" s="465">
        <v>8.40849</v>
      </c>
      <c r="R18" s="465">
        <v>8.87369</v>
      </c>
      <c r="S18" s="465">
        <v>9.69942</v>
      </c>
      <c r="T18" s="465">
        <v>9.80409</v>
      </c>
      <c r="U18" s="465">
        <v>9.80409</v>
      </c>
      <c r="V18" s="465">
        <v>5.4079500000000005</v>
      </c>
      <c r="W18" s="465">
        <v>4.32636</v>
      </c>
      <c r="X18" s="465">
        <v>4.884600000000001</v>
      </c>
      <c r="Y18" s="465">
        <v>5.02416</v>
      </c>
      <c r="Z18" s="465">
        <v>4.9</v>
      </c>
      <c r="AA18" s="465">
        <v>5</v>
      </c>
      <c r="AB18" s="465">
        <v>4.74504</v>
      </c>
      <c r="AC18" s="465">
        <v>4.86134</v>
      </c>
      <c r="AD18" s="279">
        <v>4.44266</v>
      </c>
      <c r="AE18" s="465"/>
      <c r="AF18" s="279"/>
    </row>
    <row r="19" spans="1:32" ht="15">
      <c r="A19" s="466" t="s">
        <v>47</v>
      </c>
      <c r="B19" s="466"/>
      <c r="C19" s="466"/>
      <c r="D19" s="466"/>
      <c r="E19" s="466"/>
      <c r="F19" s="466"/>
      <c r="G19" s="466"/>
      <c r="H19" s="466"/>
      <c r="I19" s="466"/>
      <c r="J19" s="466"/>
      <c r="K19" s="466"/>
      <c r="L19" s="466"/>
      <c r="M19" s="466"/>
      <c r="N19" s="466"/>
      <c r="O19" s="466"/>
      <c r="P19" s="466"/>
      <c r="Q19" s="466"/>
      <c r="R19" s="466"/>
      <c r="S19" s="466"/>
      <c r="T19" s="466"/>
      <c r="U19" s="466"/>
      <c r="V19" s="466"/>
      <c r="W19" s="467"/>
      <c r="X19" s="467"/>
      <c r="Y19" s="466"/>
      <c r="Z19" s="467"/>
      <c r="AA19" s="466"/>
      <c r="AB19" s="466"/>
      <c r="AC19" s="466"/>
      <c r="AD19" s="279"/>
      <c r="AE19" s="465"/>
      <c r="AF19" s="279"/>
    </row>
    <row r="20" spans="1:32" ht="18">
      <c r="A20" s="464" t="s">
        <v>791</v>
      </c>
      <c r="B20" s="464"/>
      <c r="C20" s="464">
        <v>0.2</v>
      </c>
      <c r="D20" s="464">
        <v>0.3</v>
      </c>
      <c r="E20" s="465">
        <v>0.26749</v>
      </c>
      <c r="F20" s="465">
        <v>1.7445000000000002</v>
      </c>
      <c r="G20" s="465">
        <v>1.3723400000000001</v>
      </c>
      <c r="H20" s="465">
        <v>1.5700500000000002</v>
      </c>
      <c r="I20" s="465">
        <v>1.0467</v>
      </c>
      <c r="J20" s="465">
        <v>0.8141</v>
      </c>
      <c r="K20" s="465">
        <v>0.72106</v>
      </c>
      <c r="L20" s="465">
        <v>0.76758</v>
      </c>
      <c r="M20" s="465">
        <v>0.63965</v>
      </c>
      <c r="N20" s="465">
        <v>0.7443200000000001</v>
      </c>
      <c r="O20" s="465">
        <v>0.61639</v>
      </c>
      <c r="P20" s="465">
        <v>0.63965</v>
      </c>
      <c r="Q20" s="465">
        <v>1.65146</v>
      </c>
      <c r="R20" s="465">
        <v>1.9305800000000002</v>
      </c>
      <c r="S20" s="465">
        <v>1.69798</v>
      </c>
      <c r="T20" s="465">
        <v>2.02362</v>
      </c>
      <c r="U20" s="465">
        <v>1.8375400000000002</v>
      </c>
      <c r="V20" s="465">
        <v>0.9071400000000001</v>
      </c>
      <c r="W20" s="465">
        <v>3.6518200000000003</v>
      </c>
      <c r="X20" s="465">
        <v>8.129370000000002</v>
      </c>
      <c r="Y20" s="465">
        <v>7.5</v>
      </c>
      <c r="Z20" s="465">
        <v>3.5820400000000006</v>
      </c>
      <c r="AA20" s="465">
        <v>4.68689</v>
      </c>
      <c r="AB20" s="465">
        <v>1.7795922222222142</v>
      </c>
      <c r="AC20" s="279">
        <v>2.212015555555554</v>
      </c>
      <c r="AD20" s="279">
        <v>0.4411122222222184</v>
      </c>
      <c r="AE20" s="465"/>
      <c r="AF20" s="279"/>
    </row>
    <row r="21" spans="1:30" s="707" customFormat="1" ht="15">
      <c r="A21" s="474" t="s">
        <v>48</v>
      </c>
      <c r="B21" s="474"/>
      <c r="C21" s="474"/>
      <c r="D21" s="474"/>
      <c r="E21" s="474"/>
      <c r="F21" s="474"/>
      <c r="G21" s="474"/>
      <c r="H21" s="474"/>
      <c r="I21" s="474"/>
      <c r="J21" s="474"/>
      <c r="K21" s="474"/>
      <c r="L21" s="474"/>
      <c r="M21" s="474"/>
      <c r="N21" s="474"/>
      <c r="O21" s="474"/>
      <c r="P21" s="474"/>
      <c r="Q21" s="474"/>
      <c r="R21" s="474"/>
      <c r="S21" s="474"/>
      <c r="T21" s="474"/>
      <c r="U21" s="474"/>
      <c r="V21" s="474"/>
      <c r="W21" s="470"/>
      <c r="X21" s="470"/>
      <c r="Y21" s="474"/>
      <c r="Z21" s="474"/>
      <c r="AA21" s="470"/>
      <c r="AB21" s="470"/>
      <c r="AC21" s="471"/>
      <c r="AD21" s="471"/>
    </row>
    <row r="22" spans="1:32" s="293" customFormat="1" ht="15">
      <c r="A22" s="464" t="s">
        <v>49</v>
      </c>
      <c r="B22" s="465">
        <v>35.4</v>
      </c>
      <c r="C22" s="465">
        <v>36.7</v>
      </c>
      <c r="D22" s="465">
        <v>33.1</v>
      </c>
      <c r="E22" s="465">
        <v>36.97177</v>
      </c>
      <c r="F22" s="465">
        <v>40.27469000000001</v>
      </c>
      <c r="G22" s="465">
        <v>40.77478000000001</v>
      </c>
      <c r="H22" s="465">
        <v>40.94923</v>
      </c>
      <c r="I22" s="465">
        <v>41.868</v>
      </c>
      <c r="J22" s="465">
        <v>43.39153</v>
      </c>
      <c r="K22" s="465">
        <v>43.32175</v>
      </c>
      <c r="L22" s="465">
        <v>42.786770000000004</v>
      </c>
      <c r="M22" s="465">
        <v>44.36845</v>
      </c>
      <c r="N22" s="465">
        <v>44.25215</v>
      </c>
      <c r="O22" s="465">
        <v>45.72916000000001</v>
      </c>
      <c r="P22" s="465">
        <v>46.589780000000005</v>
      </c>
      <c r="Q22" s="465">
        <v>49.066970000000005</v>
      </c>
      <c r="R22" s="465">
        <v>48.68318</v>
      </c>
      <c r="S22" s="465">
        <v>51.52090000000001</v>
      </c>
      <c r="T22" s="465">
        <v>51.75350000000001</v>
      </c>
      <c r="U22" s="465">
        <v>52.18381000000001</v>
      </c>
      <c r="V22" s="465">
        <v>51.66046</v>
      </c>
      <c r="W22" s="465">
        <v>50.590500000000006</v>
      </c>
      <c r="X22" s="465">
        <v>53.93994000000001</v>
      </c>
      <c r="Y22" s="465">
        <v>55.2993</v>
      </c>
      <c r="Z22" s="465">
        <v>55.382039999999996</v>
      </c>
      <c r="AA22" s="465">
        <v>55.2416</v>
      </c>
      <c r="AB22" s="465">
        <v>53.54472222222222</v>
      </c>
      <c r="AC22" s="465">
        <v>55.80305555555556</v>
      </c>
      <c r="AD22" s="465">
        <v>52.15972222222223</v>
      </c>
      <c r="AE22" s="465"/>
      <c r="AF22" s="279"/>
    </row>
    <row r="23" spans="1:32" s="302" customFormat="1" ht="15">
      <c r="A23" s="466" t="s">
        <v>50</v>
      </c>
      <c r="B23" s="466"/>
      <c r="C23" s="466"/>
      <c r="D23" s="466"/>
      <c r="E23" s="466"/>
      <c r="F23" s="466"/>
      <c r="G23" s="466"/>
      <c r="H23" s="466"/>
      <c r="I23" s="466"/>
      <c r="J23" s="466"/>
      <c r="K23" s="466"/>
      <c r="L23" s="466"/>
      <c r="M23" s="466"/>
      <c r="N23" s="466"/>
      <c r="O23" s="466"/>
      <c r="P23" s="466"/>
      <c r="Q23" s="466"/>
      <c r="R23" s="466"/>
      <c r="S23" s="466"/>
      <c r="T23" s="466"/>
      <c r="U23" s="466"/>
      <c r="V23" s="466"/>
      <c r="W23" s="467"/>
      <c r="X23" s="467"/>
      <c r="Y23" s="466"/>
      <c r="Z23" s="466"/>
      <c r="AA23" s="467"/>
      <c r="AB23" s="467"/>
      <c r="AC23" s="465"/>
      <c r="AD23" s="465"/>
      <c r="AE23" s="467"/>
      <c r="AF23" s="283"/>
    </row>
    <row r="24" spans="1:32" ht="15">
      <c r="A24" s="464" t="s">
        <v>51</v>
      </c>
      <c r="B24" s="464">
        <v>0.7</v>
      </c>
      <c r="C24" s="464">
        <v>0.8</v>
      </c>
      <c r="D24" s="465">
        <v>1</v>
      </c>
      <c r="E24" s="465">
        <v>1.9655555555555555</v>
      </c>
      <c r="F24" s="465">
        <v>2.5936111111111106</v>
      </c>
      <c r="G24" s="465">
        <v>2.209722222222222</v>
      </c>
      <c r="H24" s="465">
        <v>2.209722222222222</v>
      </c>
      <c r="I24" s="465">
        <v>2.1863888888888887</v>
      </c>
      <c r="J24" s="465">
        <v>2.279444444444444</v>
      </c>
      <c r="K24" s="465">
        <v>2.3491666666666666</v>
      </c>
      <c r="L24" s="465">
        <v>2.14</v>
      </c>
      <c r="M24" s="465">
        <v>2.1536111111111107</v>
      </c>
      <c r="N24" s="465">
        <v>2.640277777777778</v>
      </c>
      <c r="O24" s="465">
        <v>2.49</v>
      </c>
      <c r="P24" s="465">
        <v>2.5005555555555556</v>
      </c>
      <c r="Q24" s="465">
        <v>2.3725</v>
      </c>
      <c r="R24" s="465">
        <v>2.0933333333333333</v>
      </c>
      <c r="S24" s="465">
        <v>2.535277777777778</v>
      </c>
      <c r="T24" s="465">
        <v>2.453888888888889</v>
      </c>
      <c r="U24" s="465">
        <v>2.015277777777778</v>
      </c>
      <c r="V24" s="465">
        <v>3.366388888888889</v>
      </c>
      <c r="W24" s="465">
        <v>2.846388888888889</v>
      </c>
      <c r="X24" s="465">
        <v>3.455</v>
      </c>
      <c r="Y24" s="465">
        <v>3.748</v>
      </c>
      <c r="Z24" s="465">
        <v>4.3</v>
      </c>
      <c r="AA24" s="465">
        <v>4.859166666666667</v>
      </c>
      <c r="AB24" s="465">
        <v>5.159166666666667</v>
      </c>
      <c r="AC24" s="279">
        <v>6.026388888888889</v>
      </c>
      <c r="AD24" s="279">
        <v>6.6194444444444445</v>
      </c>
      <c r="AE24" s="465"/>
      <c r="AF24" s="279"/>
    </row>
    <row r="25" spans="1:32" ht="15">
      <c r="A25" s="466" t="s">
        <v>52</v>
      </c>
      <c r="B25" s="466"/>
      <c r="C25" s="466"/>
      <c r="D25" s="466"/>
      <c r="E25" s="466"/>
      <c r="F25" s="466"/>
      <c r="G25" s="466"/>
      <c r="H25" s="466"/>
      <c r="I25" s="466"/>
      <c r="J25" s="466"/>
      <c r="K25" s="466"/>
      <c r="L25" s="466"/>
      <c r="M25" s="466"/>
      <c r="N25" s="466"/>
      <c r="O25" s="466"/>
      <c r="P25" s="466"/>
      <c r="Q25" s="466"/>
      <c r="R25" s="466"/>
      <c r="S25" s="466"/>
      <c r="T25" s="466"/>
      <c r="U25" s="466"/>
      <c r="V25" s="466"/>
      <c r="W25" s="467"/>
      <c r="X25" s="467"/>
      <c r="Y25" s="466"/>
      <c r="Z25" s="467"/>
      <c r="AA25" s="466"/>
      <c r="AB25" s="467"/>
      <c r="AC25" s="465"/>
      <c r="AD25" s="465"/>
      <c r="AE25" s="467"/>
      <c r="AF25" s="706"/>
    </row>
    <row r="26" spans="1:32" s="709" customFormat="1" ht="15">
      <c r="A26" s="472" t="s">
        <v>575</v>
      </c>
      <c r="B26" s="472">
        <v>36.9</v>
      </c>
      <c r="C26" s="472">
        <v>37.5</v>
      </c>
      <c r="D26" s="472">
        <v>33.9</v>
      </c>
      <c r="E26" s="473">
        <v>38.93732555555555</v>
      </c>
      <c r="F26" s="473">
        <v>42.868301111111116</v>
      </c>
      <c r="G26" s="473">
        <v>42.984502222222225</v>
      </c>
      <c r="H26" s="473">
        <v>43.15895222222222</v>
      </c>
      <c r="I26" s="473">
        <v>44.054388888888894</v>
      </c>
      <c r="J26" s="473">
        <v>45.67097444444445</v>
      </c>
      <c r="K26" s="473">
        <v>45.67091666666667</v>
      </c>
      <c r="L26" s="473">
        <v>44.926770000000005</v>
      </c>
      <c r="M26" s="473">
        <v>46.522061111111114</v>
      </c>
      <c r="N26" s="473">
        <v>46.892427777777776</v>
      </c>
      <c r="O26" s="473">
        <v>48.21916000000001</v>
      </c>
      <c r="P26" s="473">
        <v>49.09033555555556</v>
      </c>
      <c r="Q26" s="473">
        <v>51.43947000000001</v>
      </c>
      <c r="R26" s="473">
        <v>50.776513333333334</v>
      </c>
      <c r="S26" s="473">
        <v>54.05617777777779</v>
      </c>
      <c r="T26" s="473">
        <v>54.2073888888889</v>
      </c>
      <c r="U26" s="473">
        <v>54.199087777777784</v>
      </c>
      <c r="V26" s="473">
        <v>55.02684888888889</v>
      </c>
      <c r="W26" s="473">
        <v>53.436888888888895</v>
      </c>
      <c r="X26" s="473">
        <v>57.39466222222223</v>
      </c>
      <c r="Y26" s="473">
        <v>59</v>
      </c>
      <c r="Z26" s="473">
        <v>59.63154111111111</v>
      </c>
      <c r="AA26" s="473">
        <v>60.078406666666666</v>
      </c>
      <c r="AB26" s="473">
        <v>58.70388888888888</v>
      </c>
      <c r="AC26" s="473">
        <v>61.82944444444445</v>
      </c>
      <c r="AD26" s="473">
        <v>58.779166666666676</v>
      </c>
      <c r="AE26" s="473"/>
      <c r="AF26" s="708"/>
    </row>
    <row r="27" spans="1:32" s="707" customFormat="1" ht="14.25">
      <c r="A27" s="474" t="s">
        <v>576</v>
      </c>
      <c r="B27" s="474"/>
      <c r="C27" s="474"/>
      <c r="D27" s="474"/>
      <c r="E27" s="474"/>
      <c r="F27" s="474"/>
      <c r="G27" s="474"/>
      <c r="H27" s="474"/>
      <c r="I27" s="474"/>
      <c r="J27" s="474"/>
      <c r="K27" s="474"/>
      <c r="L27" s="474"/>
      <c r="M27" s="474"/>
      <c r="N27" s="474"/>
      <c r="O27" s="474"/>
      <c r="P27" s="474"/>
      <c r="Q27" s="474"/>
      <c r="R27" s="474"/>
      <c r="S27" s="470"/>
      <c r="T27" s="474"/>
      <c r="U27" s="474"/>
      <c r="V27" s="474"/>
      <c r="W27" s="474"/>
      <c r="X27" s="470"/>
      <c r="Y27" s="474"/>
      <c r="Z27" s="474"/>
      <c r="AA27" s="474"/>
      <c r="AB27" s="474"/>
      <c r="AC27" s="474"/>
      <c r="AD27" s="470"/>
      <c r="AE27" s="470"/>
      <c r="AF27" s="710"/>
    </row>
    <row r="28" spans="1:31" ht="15">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row>
    <row r="29" spans="1:31" ht="15.75">
      <c r="A29" s="475" t="s">
        <v>53</v>
      </c>
      <c r="B29" s="476"/>
      <c r="C29" s="476"/>
      <c r="D29" s="476"/>
      <c r="E29" s="476"/>
      <c r="F29" s="476"/>
      <c r="G29" s="476"/>
      <c r="H29" s="476"/>
      <c r="I29" s="476"/>
      <c r="J29" s="476"/>
      <c r="K29" s="476"/>
      <c r="L29" s="476"/>
      <c r="M29" s="476"/>
      <c r="N29" s="476"/>
      <c r="O29" s="476"/>
      <c r="P29" s="476"/>
      <c r="Q29" s="476"/>
      <c r="R29" s="476"/>
      <c r="S29" s="476"/>
      <c r="T29" s="476"/>
      <c r="U29" s="476"/>
      <c r="V29" s="476"/>
      <c r="W29" s="476"/>
      <c r="X29" s="477"/>
      <c r="Y29" s="478"/>
      <c r="Z29" s="476"/>
      <c r="AA29" s="476"/>
      <c r="AB29" s="476"/>
      <c r="AC29" s="476"/>
      <c r="AD29" s="476"/>
      <c r="AE29" s="476"/>
    </row>
    <row r="30" spans="1:31" ht="15">
      <c r="A30" s="475" t="s">
        <v>54</v>
      </c>
      <c r="B30" s="476"/>
      <c r="C30" s="476"/>
      <c r="D30" s="476"/>
      <c r="E30" s="476"/>
      <c r="F30" s="476"/>
      <c r="G30" s="476"/>
      <c r="H30" s="476"/>
      <c r="I30" s="476"/>
      <c r="J30" s="476"/>
      <c r="K30" s="476"/>
      <c r="L30" s="476"/>
      <c r="M30" s="476"/>
      <c r="N30" s="476"/>
      <c r="O30" s="476"/>
      <c r="P30" s="476"/>
      <c r="Q30" s="476"/>
      <c r="R30" s="476"/>
      <c r="S30" s="476"/>
      <c r="T30" s="476"/>
      <c r="U30" s="476"/>
      <c r="V30" s="476"/>
      <c r="W30" s="476"/>
      <c r="X30" s="465"/>
      <c r="Y30" s="465"/>
      <c r="Z30" s="479"/>
      <c r="AA30" s="476"/>
      <c r="AB30" s="476"/>
      <c r="AC30" s="476"/>
      <c r="AD30" s="476"/>
      <c r="AE30" s="476"/>
    </row>
    <row r="31" spans="1:31" ht="15">
      <c r="A31" s="475" t="s">
        <v>55</v>
      </c>
      <c r="B31" s="476"/>
      <c r="C31" s="476"/>
      <c r="D31" s="476"/>
      <c r="E31" s="476"/>
      <c r="F31" s="476"/>
      <c r="G31" s="476"/>
      <c r="H31" s="476"/>
      <c r="I31" s="476"/>
      <c r="J31" s="476"/>
      <c r="K31" s="476"/>
      <c r="L31" s="476"/>
      <c r="M31" s="476"/>
      <c r="N31" s="476"/>
      <c r="O31" s="476"/>
      <c r="P31" s="476"/>
      <c r="Q31" s="476"/>
      <c r="R31" s="476"/>
      <c r="S31" s="476"/>
      <c r="T31" s="476"/>
      <c r="U31" s="476"/>
      <c r="V31" s="476"/>
      <c r="W31" s="476"/>
      <c r="X31" s="465"/>
      <c r="Y31" s="465"/>
      <c r="Z31" s="479"/>
      <c r="AA31" s="476"/>
      <c r="AB31" s="476"/>
      <c r="AC31" s="476"/>
      <c r="AD31" s="476"/>
      <c r="AE31" s="476"/>
    </row>
    <row r="32" spans="1:31" ht="15">
      <c r="A32" s="475"/>
      <c r="B32" s="476"/>
      <c r="C32" s="476"/>
      <c r="D32" s="476"/>
      <c r="E32" s="476"/>
      <c r="F32" s="476"/>
      <c r="G32" s="476"/>
      <c r="H32" s="476"/>
      <c r="I32" s="476"/>
      <c r="J32" s="476"/>
      <c r="K32" s="476"/>
      <c r="L32" s="476"/>
      <c r="M32" s="476"/>
      <c r="N32" s="476"/>
      <c r="O32" s="476"/>
      <c r="P32" s="476"/>
      <c r="Q32" s="476"/>
      <c r="R32" s="476"/>
      <c r="S32" s="476"/>
      <c r="T32" s="476"/>
      <c r="U32" s="476"/>
      <c r="V32" s="476"/>
      <c r="W32" s="476"/>
      <c r="X32" s="465"/>
      <c r="Y32" s="465"/>
      <c r="Z32" s="476"/>
      <c r="AA32" s="476"/>
      <c r="AB32" s="476"/>
      <c r="AC32" s="476"/>
      <c r="AD32" s="476"/>
      <c r="AE32" s="476"/>
    </row>
    <row r="33" spans="1:31" ht="15">
      <c r="A33" s="475"/>
      <c r="B33" s="476"/>
      <c r="C33" s="476"/>
      <c r="D33" s="476"/>
      <c r="E33" s="476"/>
      <c r="F33" s="476"/>
      <c r="G33" s="476"/>
      <c r="H33" s="476"/>
      <c r="I33" s="476"/>
      <c r="J33" s="476"/>
      <c r="K33" s="476"/>
      <c r="L33" s="476"/>
      <c r="M33" s="476"/>
      <c r="N33" s="476"/>
      <c r="O33" s="476"/>
      <c r="P33" s="476"/>
      <c r="Q33" s="476"/>
      <c r="R33" s="476"/>
      <c r="S33" s="476"/>
      <c r="T33" s="476"/>
      <c r="U33" s="476"/>
      <c r="V33" s="476"/>
      <c r="W33" s="476"/>
      <c r="X33" s="465"/>
      <c r="Y33" s="464"/>
      <c r="Z33" s="476"/>
      <c r="AA33" s="476"/>
      <c r="AB33" s="476"/>
      <c r="AC33" s="476"/>
      <c r="AD33" s="476"/>
      <c r="AE33" s="476"/>
    </row>
    <row r="34" spans="1:31" ht="15">
      <c r="A34" s="475" t="s">
        <v>56</v>
      </c>
      <c r="B34" s="711"/>
      <c r="C34" s="711"/>
      <c r="D34" s="711"/>
      <c r="E34" s="711"/>
      <c r="F34" s="711"/>
      <c r="G34" s="711"/>
      <c r="H34" s="711"/>
      <c r="I34" s="711"/>
      <c r="J34" s="711"/>
      <c r="K34" s="711"/>
      <c r="L34" s="711"/>
      <c r="M34" s="711"/>
      <c r="N34" s="711"/>
      <c r="O34" s="711"/>
      <c r="P34" s="711"/>
      <c r="Q34" s="711"/>
      <c r="R34" s="711"/>
      <c r="S34" s="711"/>
      <c r="T34" s="711"/>
      <c r="U34" s="711"/>
      <c r="V34" s="711"/>
      <c r="W34" s="711"/>
      <c r="X34" s="468"/>
      <c r="Y34" s="480"/>
      <c r="Z34" s="711"/>
      <c r="AA34" s="711"/>
      <c r="AB34" s="711"/>
      <c r="AC34" s="711"/>
      <c r="AD34" s="711"/>
      <c r="AE34" s="711"/>
    </row>
    <row r="35" spans="1:31" ht="15">
      <c r="A35" s="475" t="s">
        <v>580</v>
      </c>
      <c r="B35" s="711"/>
      <c r="C35" s="711"/>
      <c r="D35" s="711"/>
      <c r="E35" s="711"/>
      <c r="F35" s="711"/>
      <c r="G35" s="711"/>
      <c r="H35" s="711"/>
      <c r="I35" s="711"/>
      <c r="J35" s="711"/>
      <c r="K35" s="711"/>
      <c r="L35" s="711"/>
      <c r="M35" s="711"/>
      <c r="N35" s="711"/>
      <c r="O35" s="711"/>
      <c r="P35" s="711"/>
      <c r="Q35" s="711"/>
      <c r="R35" s="711"/>
      <c r="S35" s="711"/>
      <c r="T35" s="711"/>
      <c r="U35" s="711"/>
      <c r="V35" s="711"/>
      <c r="W35" s="711"/>
      <c r="X35" s="468"/>
      <c r="Y35" s="480"/>
      <c r="Z35" s="711"/>
      <c r="AA35" s="711"/>
      <c r="AB35" s="711"/>
      <c r="AC35" s="711"/>
      <c r="AD35" s="711"/>
      <c r="AE35" s="711"/>
    </row>
    <row r="36" spans="1:31" ht="15">
      <c r="A36" s="711" t="s">
        <v>57</v>
      </c>
      <c r="B36" s="711"/>
      <c r="C36" s="711"/>
      <c r="D36" s="711"/>
      <c r="E36" s="711"/>
      <c r="F36" s="711"/>
      <c r="G36" s="711"/>
      <c r="H36" s="711"/>
      <c r="I36" s="711"/>
      <c r="J36" s="711"/>
      <c r="K36" s="711"/>
      <c r="L36" s="711"/>
      <c r="M36" s="711"/>
      <c r="N36" s="711"/>
      <c r="O36" s="711"/>
      <c r="P36" s="711"/>
      <c r="Q36" s="711"/>
      <c r="R36" s="711"/>
      <c r="S36" s="711"/>
      <c r="T36" s="711"/>
      <c r="U36" s="711"/>
      <c r="V36" s="711"/>
      <c r="W36" s="711"/>
      <c r="X36" s="465"/>
      <c r="Y36" s="465"/>
      <c r="Z36" s="711"/>
      <c r="AA36" s="711"/>
      <c r="AB36" s="711"/>
      <c r="AC36" s="711"/>
      <c r="AD36" s="711"/>
      <c r="AE36" s="711"/>
    </row>
    <row r="37" spans="1:31" ht="15">
      <c r="A37" s="712"/>
      <c r="B37" s="711"/>
      <c r="C37" s="711"/>
      <c r="D37" s="711"/>
      <c r="E37" s="711"/>
      <c r="F37" s="711"/>
      <c r="G37" s="711"/>
      <c r="H37" s="711"/>
      <c r="I37" s="711"/>
      <c r="J37" s="711"/>
      <c r="K37" s="711"/>
      <c r="L37" s="711"/>
      <c r="M37" s="711"/>
      <c r="N37" s="711"/>
      <c r="O37" s="711"/>
      <c r="P37" s="711"/>
      <c r="Q37" s="711"/>
      <c r="R37" s="711"/>
      <c r="S37" s="711"/>
      <c r="T37" s="711"/>
      <c r="U37" s="711"/>
      <c r="V37" s="711"/>
      <c r="W37" s="711"/>
      <c r="X37" s="465"/>
      <c r="Y37" s="465"/>
      <c r="Z37" s="711"/>
      <c r="AA37" s="711"/>
      <c r="AB37" s="711"/>
      <c r="AC37" s="711"/>
      <c r="AD37" s="711"/>
      <c r="AE37" s="711"/>
    </row>
    <row r="38" spans="2:31" ht="15">
      <c r="B38" s="711"/>
      <c r="C38" s="711"/>
      <c r="D38" s="711"/>
      <c r="E38" s="711"/>
      <c r="F38" s="711"/>
      <c r="G38" s="711"/>
      <c r="H38" s="711"/>
      <c r="I38" s="711"/>
      <c r="J38" s="711"/>
      <c r="K38" s="711"/>
      <c r="L38" s="711"/>
      <c r="M38" s="711"/>
      <c r="N38" s="711"/>
      <c r="O38" s="711"/>
      <c r="P38" s="711"/>
      <c r="Q38" s="711"/>
      <c r="R38" s="711"/>
      <c r="S38" s="711"/>
      <c r="T38" s="711"/>
      <c r="U38" s="711"/>
      <c r="V38" s="711"/>
      <c r="W38" s="711"/>
      <c r="X38" s="465"/>
      <c r="Y38" s="464"/>
      <c r="Z38" s="711"/>
      <c r="AA38" s="711"/>
      <c r="AB38" s="711"/>
      <c r="AC38" s="711"/>
      <c r="AD38" s="711"/>
      <c r="AE38" s="711"/>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8:AK48"/>
  <sheetViews>
    <sheetView zoomScale="75" zoomScaleNormal="75" workbookViewId="0" topLeftCell="A1">
      <pane xSplit="1" topLeftCell="T1" activePane="topRight" state="frozen"/>
      <selection pane="topLeft" activeCell="A1" sqref="A1"/>
      <selection pane="topRight" activeCell="A1" sqref="A1"/>
    </sheetView>
  </sheetViews>
  <sheetFormatPr defaultColWidth="9.00390625" defaultRowHeight="12"/>
  <cols>
    <col min="1" max="1" width="47.00390625" style="459" customWidth="1"/>
    <col min="2" max="27" width="6.75390625" style="459" customWidth="1"/>
    <col min="28" max="30" width="8.25390625" style="459" customWidth="1"/>
    <col min="31" max="16384" width="11.375" style="459" customWidth="1"/>
  </cols>
  <sheetData>
    <row r="2" ht="15"/>
    <row r="3" ht="15"/>
    <row r="4" ht="15"/>
    <row r="5" ht="15"/>
    <row r="8" ht="15.75">
      <c r="A8" s="458" t="s">
        <v>794</v>
      </c>
    </row>
    <row r="9" s="458" customFormat="1" ht="15.75">
      <c r="A9" s="461" t="s">
        <v>795</v>
      </c>
    </row>
    <row r="10" s="458" customFormat="1" ht="15.75"/>
    <row r="11" spans="2:30" s="462" customFormat="1" ht="15.75">
      <c r="B11" s="462">
        <v>1980</v>
      </c>
      <c r="C11" s="462">
        <v>1981</v>
      </c>
      <c r="D11" s="462">
        <v>1982</v>
      </c>
      <c r="E11" s="462">
        <v>1983</v>
      </c>
      <c r="F11" s="462">
        <v>1984</v>
      </c>
      <c r="G11" s="462">
        <v>1985</v>
      </c>
      <c r="H11" s="462">
        <v>1986</v>
      </c>
      <c r="I11" s="462">
        <v>1987</v>
      </c>
      <c r="J11" s="462">
        <v>1988</v>
      </c>
      <c r="K11" s="462">
        <v>1989</v>
      </c>
      <c r="L11" s="481">
        <v>1990</v>
      </c>
      <c r="M11" s="462">
        <v>1991</v>
      </c>
      <c r="N11" s="462">
        <v>1992</v>
      </c>
      <c r="O11" s="462">
        <v>1993</v>
      </c>
      <c r="P11" s="462">
        <v>1994</v>
      </c>
      <c r="Q11" s="462">
        <v>1995</v>
      </c>
      <c r="R11" s="462">
        <v>1996</v>
      </c>
      <c r="S11" s="462">
        <v>1997</v>
      </c>
      <c r="T11" s="462">
        <v>1998</v>
      </c>
      <c r="U11" s="462">
        <v>1999</v>
      </c>
      <c r="V11" s="462">
        <v>2000</v>
      </c>
      <c r="W11" s="462">
        <v>2001</v>
      </c>
      <c r="X11" s="462">
        <v>2002</v>
      </c>
      <c r="Y11" s="462">
        <v>2003</v>
      </c>
      <c r="Z11" s="462">
        <v>2004</v>
      </c>
      <c r="AA11" s="462">
        <v>2005</v>
      </c>
      <c r="AB11" s="482">
        <v>2006</v>
      </c>
      <c r="AC11" s="482">
        <v>2007</v>
      </c>
      <c r="AD11" s="482">
        <v>2008</v>
      </c>
    </row>
    <row r="12" spans="1:32" s="464" customFormat="1" ht="15">
      <c r="A12" s="464" t="s">
        <v>58</v>
      </c>
      <c r="B12" s="464">
        <v>1.3</v>
      </c>
      <c r="C12" s="464">
        <v>1.6</v>
      </c>
      <c r="D12" s="465">
        <v>2</v>
      </c>
      <c r="E12" s="465">
        <v>2.44074074074074</v>
      </c>
      <c r="F12" s="465">
        <v>3.0571296296296295</v>
      </c>
      <c r="G12" s="465">
        <v>3.111851851851852</v>
      </c>
      <c r="H12" s="465">
        <v>3.500833333333333</v>
      </c>
      <c r="I12" s="465">
        <v>3.9062962962962957</v>
      </c>
      <c r="J12" s="465">
        <v>4.096388888888889</v>
      </c>
      <c r="K12" s="465">
        <v>3.8069444444444445</v>
      </c>
      <c r="L12" s="465">
        <v>3.9219444444444442</v>
      </c>
      <c r="M12" s="465">
        <v>3.9452777777777777</v>
      </c>
      <c r="N12" s="465">
        <v>4.096666666666667</v>
      </c>
      <c r="O12" s="465">
        <v>4.188888888888889</v>
      </c>
      <c r="P12" s="465">
        <v>4.040277777777778</v>
      </c>
      <c r="Q12" s="465">
        <v>4.450555555555556</v>
      </c>
      <c r="R12" s="465">
        <v>4.413333333333333</v>
      </c>
      <c r="S12" s="465">
        <v>4.793888888888889</v>
      </c>
      <c r="T12" s="465">
        <v>5.054166666666667</v>
      </c>
      <c r="U12" s="465">
        <v>4.727222222222221</v>
      </c>
      <c r="V12" s="465">
        <v>5.596111111111111</v>
      </c>
      <c r="W12" s="465">
        <v>5.457777777777777</v>
      </c>
      <c r="X12" s="465">
        <v>5.2011111111111115</v>
      </c>
      <c r="Y12" s="465">
        <v>6.4861</v>
      </c>
      <c r="Z12" s="465">
        <v>6.6</v>
      </c>
      <c r="AA12" s="465">
        <v>7.53</v>
      </c>
      <c r="AB12" s="465">
        <v>7.341666666666666</v>
      </c>
      <c r="AC12" s="465">
        <v>9.336944444444443</v>
      </c>
      <c r="AD12" s="465">
        <v>10.45537</v>
      </c>
      <c r="AF12" s="465"/>
    </row>
    <row r="13" spans="1:32" s="466" customFormat="1" ht="14.25">
      <c r="A13" s="466" t="s">
        <v>59</v>
      </c>
      <c r="U13" s="467"/>
      <c r="V13" s="467"/>
      <c r="W13" s="467"/>
      <c r="X13" s="467"/>
      <c r="Y13" s="467"/>
      <c r="Z13" s="467"/>
      <c r="AD13" s="467"/>
      <c r="AF13" s="467"/>
    </row>
    <row r="14" spans="1:32" s="464" customFormat="1" ht="15">
      <c r="A14" s="464" t="s">
        <v>69</v>
      </c>
      <c r="B14" s="464">
        <v>0.3</v>
      </c>
      <c r="C14" s="464">
        <v>0.4</v>
      </c>
      <c r="D14" s="464">
        <v>0.8</v>
      </c>
      <c r="E14" s="465">
        <v>1.4199074074074076</v>
      </c>
      <c r="F14" s="465">
        <v>1.6499074074074074</v>
      </c>
      <c r="G14" s="465">
        <v>2.6701851851851854</v>
      </c>
      <c r="H14" s="465">
        <v>3.2288888888888887</v>
      </c>
      <c r="I14" s="465">
        <v>3.646851851851851</v>
      </c>
      <c r="J14" s="465">
        <v>3.735</v>
      </c>
      <c r="K14" s="465">
        <v>3.4988888888888887</v>
      </c>
      <c r="L14" s="465">
        <v>3.698888888888889</v>
      </c>
      <c r="M14" s="465">
        <v>4.617222222222222</v>
      </c>
      <c r="N14" s="465">
        <v>5.626388888888889</v>
      </c>
      <c r="O14" s="465">
        <v>7.255</v>
      </c>
      <c r="P14" s="465">
        <v>9.521666666666667</v>
      </c>
      <c r="Q14" s="465">
        <v>11.124444444444443</v>
      </c>
      <c r="R14" s="465">
        <v>14.213888888888889</v>
      </c>
      <c r="S14" s="465">
        <v>13.65611111111111</v>
      </c>
      <c r="T14" s="465">
        <v>13.730833333333333</v>
      </c>
      <c r="U14" s="465">
        <v>13.95138888888889</v>
      </c>
      <c r="V14" s="465">
        <v>14.319722222222223</v>
      </c>
      <c r="W14" s="465">
        <v>17.333333333333332</v>
      </c>
      <c r="X14" s="465">
        <v>17.93111111111111</v>
      </c>
      <c r="Y14" s="465">
        <v>17.726</v>
      </c>
      <c r="Z14" s="465">
        <v>16.9</v>
      </c>
      <c r="AA14" s="464">
        <v>18.75</v>
      </c>
      <c r="AB14" s="465">
        <v>19.323055555555555</v>
      </c>
      <c r="AC14" s="465">
        <v>19.349444444444444</v>
      </c>
      <c r="AD14" s="465">
        <v>25.45807</v>
      </c>
      <c r="AF14" s="465"/>
    </row>
    <row r="15" spans="1:32" s="466" customFormat="1" ht="14.25">
      <c r="A15" s="466" t="s">
        <v>60</v>
      </c>
      <c r="U15" s="467"/>
      <c r="V15" s="467"/>
      <c r="W15" s="467"/>
      <c r="X15" s="467"/>
      <c r="Y15" s="467"/>
      <c r="Z15" s="467"/>
      <c r="AD15" s="467"/>
      <c r="AF15" s="467"/>
    </row>
    <row r="16" spans="1:32" s="464" customFormat="1" ht="15">
      <c r="A16" s="464" t="s">
        <v>61</v>
      </c>
      <c r="B16" s="483" t="s">
        <v>529</v>
      </c>
      <c r="C16" s="483" t="s">
        <v>529</v>
      </c>
      <c r="D16" s="483" t="s">
        <v>529</v>
      </c>
      <c r="E16" s="465">
        <v>0</v>
      </c>
      <c r="F16" s="465">
        <v>0</v>
      </c>
      <c r="G16" s="465">
        <v>0</v>
      </c>
      <c r="H16" s="465">
        <v>0</v>
      </c>
      <c r="I16" s="465">
        <v>0</v>
      </c>
      <c r="J16" s="465">
        <v>0</v>
      </c>
      <c r="K16" s="465">
        <v>0</v>
      </c>
      <c r="L16" s="465">
        <v>0</v>
      </c>
      <c r="M16" s="465">
        <v>0</v>
      </c>
      <c r="N16" s="465">
        <v>0</v>
      </c>
      <c r="O16" s="465">
        <v>0.4586111111111111</v>
      </c>
      <c r="P16" s="465">
        <v>1.191111111111111</v>
      </c>
      <c r="Q16" s="465">
        <v>1.4525</v>
      </c>
      <c r="R16" s="465">
        <v>1.708611111111111</v>
      </c>
      <c r="S16" s="465">
        <v>1.3855555555555554</v>
      </c>
      <c r="T16" s="465">
        <v>1.9669444444444444</v>
      </c>
      <c r="U16" s="465">
        <v>2.196944444444444</v>
      </c>
      <c r="V16" s="465">
        <v>1.4869444444444444</v>
      </c>
      <c r="W16" s="465">
        <v>1.9275</v>
      </c>
      <c r="X16" s="465">
        <v>1.77</v>
      </c>
      <c r="Y16" s="465">
        <v>1.74</v>
      </c>
      <c r="Z16" s="465">
        <v>1.198</v>
      </c>
      <c r="AA16" s="465">
        <v>1.09</v>
      </c>
      <c r="AB16" s="465">
        <v>0.8708333333333332</v>
      </c>
      <c r="AC16" s="465">
        <v>0.9219444444444445</v>
      </c>
      <c r="AD16" s="465">
        <v>0.8141</v>
      </c>
      <c r="AF16" s="465"/>
    </row>
    <row r="17" spans="1:32" s="466" customFormat="1" ht="15">
      <c r="A17" s="466" t="s">
        <v>62</v>
      </c>
      <c r="B17" s="483"/>
      <c r="C17" s="483"/>
      <c r="U17" s="467"/>
      <c r="V17" s="467"/>
      <c r="W17" s="467"/>
      <c r="X17" s="467"/>
      <c r="Y17" s="467"/>
      <c r="Z17" s="467"/>
      <c r="AD17" s="467"/>
      <c r="AF17" s="467"/>
    </row>
    <row r="18" spans="1:32" s="464" customFormat="1" ht="15">
      <c r="A18" s="464" t="s">
        <v>63</v>
      </c>
      <c r="B18" s="483" t="s">
        <v>529</v>
      </c>
      <c r="C18" s="483" t="s">
        <v>529</v>
      </c>
      <c r="D18" s="465">
        <v>0.02</v>
      </c>
      <c r="E18" s="465">
        <v>0.00046296296296304717</v>
      </c>
      <c r="F18" s="465">
        <v>0.3401851851851852</v>
      </c>
      <c r="G18" s="465">
        <v>0.8004629629629629</v>
      </c>
      <c r="H18" s="465">
        <v>1.7366666666666664</v>
      </c>
      <c r="I18" s="465">
        <v>1.611296296296296</v>
      </c>
      <c r="J18" s="465">
        <v>1.5405555555555555</v>
      </c>
      <c r="K18" s="465">
        <v>2.098888888888889</v>
      </c>
      <c r="L18" s="465">
        <v>2.5616666666666665</v>
      </c>
      <c r="M18" s="465">
        <v>3.223055555555556</v>
      </c>
      <c r="N18" s="465">
        <v>3.2491666666666665</v>
      </c>
      <c r="O18" s="465">
        <v>3.0691666666666664</v>
      </c>
      <c r="P18" s="465">
        <v>3.160833333333333</v>
      </c>
      <c r="Q18" s="465">
        <v>3.339722222222222</v>
      </c>
      <c r="R18" s="465">
        <v>3.3355555555555556</v>
      </c>
      <c r="S18" s="465">
        <v>2.9825</v>
      </c>
      <c r="T18" s="465">
        <v>3.813333333333333</v>
      </c>
      <c r="U18" s="465">
        <v>2.760555555555556</v>
      </c>
      <c r="V18" s="465">
        <v>2.39</v>
      </c>
      <c r="W18" s="465">
        <v>2.676944444444444</v>
      </c>
      <c r="X18" s="465">
        <v>3.6847222222222222</v>
      </c>
      <c r="Y18" s="465">
        <v>3.62856</v>
      </c>
      <c r="Z18" s="465">
        <v>3.4</v>
      </c>
      <c r="AA18" s="465">
        <v>2.63</v>
      </c>
      <c r="AB18" s="465">
        <v>2.1233333333333335</v>
      </c>
      <c r="AC18" s="465">
        <v>2.8080555555555557</v>
      </c>
      <c r="AD18" s="465">
        <v>2.8028299999999997</v>
      </c>
      <c r="AF18" s="465"/>
    </row>
    <row r="19" spans="1:32" s="466" customFormat="1" ht="15">
      <c r="A19" s="466" t="s">
        <v>64</v>
      </c>
      <c r="B19" s="483"/>
      <c r="C19" s="483"/>
      <c r="U19" s="467"/>
      <c r="V19" s="467"/>
      <c r="W19" s="467"/>
      <c r="X19" s="467"/>
      <c r="Y19" s="467"/>
      <c r="Z19" s="467"/>
      <c r="AD19" s="467"/>
      <c r="AF19" s="467"/>
    </row>
    <row r="20" spans="1:32" s="464" customFormat="1" ht="15">
      <c r="A20" s="464" t="s">
        <v>70</v>
      </c>
      <c r="B20" s="483" t="s">
        <v>529</v>
      </c>
      <c r="C20" s="483" t="s">
        <v>529</v>
      </c>
      <c r="D20" s="483" t="s">
        <v>529</v>
      </c>
      <c r="E20" s="483" t="s">
        <v>529</v>
      </c>
      <c r="F20" s="483" t="s">
        <v>529</v>
      </c>
      <c r="G20" s="483" t="s">
        <v>529</v>
      </c>
      <c r="H20" s="483" t="s">
        <v>529</v>
      </c>
      <c r="I20" s="483" t="s">
        <v>529</v>
      </c>
      <c r="J20" s="465">
        <v>0.15305555555555656</v>
      </c>
      <c r="K20" s="465">
        <v>0.10861111111111131</v>
      </c>
      <c r="L20" s="465">
        <v>0.18</v>
      </c>
      <c r="M20" s="465">
        <v>0.6311111111111113</v>
      </c>
      <c r="N20" s="465">
        <v>0.42444444444444523</v>
      </c>
      <c r="O20" s="465">
        <v>0.5944444444444452</v>
      </c>
      <c r="P20" s="465">
        <v>0.5894444444444452</v>
      </c>
      <c r="Q20" s="465">
        <v>0.59</v>
      </c>
      <c r="R20" s="465">
        <v>1.1122222222222227</v>
      </c>
      <c r="S20" s="465">
        <v>1.035</v>
      </c>
      <c r="T20" s="465">
        <v>0.2986111111111095</v>
      </c>
      <c r="U20" s="465">
        <v>-0.010555555555554747</v>
      </c>
      <c r="V20" s="465">
        <v>-0.0013888888888941439</v>
      </c>
      <c r="W20" s="465">
        <v>-0.0016666666666678793</v>
      </c>
      <c r="X20" s="465">
        <v>-0.0008333333333321207</v>
      </c>
      <c r="Y20" s="465">
        <v>0.17</v>
      </c>
      <c r="Z20" s="465">
        <v>0.05</v>
      </c>
      <c r="AA20" s="465">
        <v>-0.58</v>
      </c>
      <c r="AB20" s="465">
        <v>1.0097222222222262</v>
      </c>
      <c r="AC20" s="465">
        <v>-0.15972222222222626</v>
      </c>
      <c r="AD20" s="465">
        <v>-0.10287000000000263</v>
      </c>
      <c r="AF20" s="465"/>
    </row>
    <row r="21" spans="1:33" s="474" customFormat="1" ht="15">
      <c r="A21" s="474" t="s">
        <v>68</v>
      </c>
      <c r="B21" s="713"/>
      <c r="C21" s="713"/>
      <c r="U21" s="470"/>
      <c r="V21" s="470"/>
      <c r="W21" s="470"/>
      <c r="X21" s="470"/>
      <c r="Y21" s="470"/>
      <c r="Z21" s="470"/>
      <c r="AF21" s="470"/>
      <c r="AG21" s="470"/>
    </row>
    <row r="22" spans="1:33" s="464" customFormat="1" ht="15">
      <c r="A22" s="464" t="s">
        <v>66</v>
      </c>
      <c r="B22" s="483" t="s">
        <v>529</v>
      </c>
      <c r="C22" s="483" t="s">
        <v>529</v>
      </c>
      <c r="D22" s="483" t="s">
        <v>529</v>
      </c>
      <c r="E22" s="465">
        <v>3.8611111111111107</v>
      </c>
      <c r="F22" s="465">
        <v>5.0472222222222225</v>
      </c>
      <c r="G22" s="465">
        <v>6.5825</v>
      </c>
      <c r="H22" s="465">
        <v>8.466388888888888</v>
      </c>
      <c r="I22" s="465">
        <v>9.164444444444442</v>
      </c>
      <c r="J22" s="465">
        <v>9.525</v>
      </c>
      <c r="K22" s="465">
        <v>9.513333333333334</v>
      </c>
      <c r="L22" s="465">
        <v>10.3625</v>
      </c>
      <c r="M22" s="465">
        <v>12.416666666666668</v>
      </c>
      <c r="N22" s="465">
        <v>13.396666666666667</v>
      </c>
      <c r="O22" s="465">
        <v>15.56611111111111</v>
      </c>
      <c r="P22" s="465">
        <v>18.503333333333334</v>
      </c>
      <c r="Q22" s="465">
        <v>20.95722222222222</v>
      </c>
      <c r="R22" s="465">
        <v>24.78361111111111</v>
      </c>
      <c r="S22" s="465">
        <v>23.853055555555553</v>
      </c>
      <c r="T22" s="465">
        <v>24.863888888888887</v>
      </c>
      <c r="U22" s="465">
        <v>23.625555555555554</v>
      </c>
      <c r="V22" s="465">
        <v>23.791388888888886</v>
      </c>
      <c r="W22" s="465">
        <v>27.393888888888885</v>
      </c>
      <c r="X22" s="465">
        <v>28.586111111111112</v>
      </c>
      <c r="Y22" s="465">
        <v>29.75066</v>
      </c>
      <c r="Z22" s="465">
        <v>28.148</v>
      </c>
      <c r="AA22" s="465">
        <v>29.42</v>
      </c>
      <c r="AB22" s="465">
        <v>30.668611111111115</v>
      </c>
      <c r="AC22" s="465">
        <v>32.25666666666666</v>
      </c>
      <c r="AD22" s="465">
        <v>39.4275</v>
      </c>
      <c r="AF22" s="465"/>
      <c r="AG22" s="465"/>
    </row>
    <row r="23" spans="1:33" s="466" customFormat="1" ht="14.25">
      <c r="A23" s="466" t="s">
        <v>67</v>
      </c>
      <c r="U23" s="467"/>
      <c r="V23" s="467"/>
      <c r="W23" s="467"/>
      <c r="X23" s="467"/>
      <c r="Y23" s="467"/>
      <c r="Z23" s="467"/>
      <c r="AF23" s="467"/>
      <c r="AG23" s="467"/>
    </row>
    <row r="24" spans="1:32" s="464" customFormat="1" ht="15">
      <c r="A24" s="464" t="s">
        <v>65</v>
      </c>
      <c r="B24" s="483" t="s">
        <v>529</v>
      </c>
      <c r="C24" s="483" t="s">
        <v>529</v>
      </c>
      <c r="D24" s="483" t="s">
        <v>529</v>
      </c>
      <c r="E24" s="465">
        <v>0.02333333333333333</v>
      </c>
      <c r="F24" s="465">
        <v>0.02333333333333333</v>
      </c>
      <c r="G24" s="465">
        <v>0.08138888888888889</v>
      </c>
      <c r="H24" s="465">
        <v>0.10472222222222222</v>
      </c>
      <c r="I24" s="465">
        <v>0.10472222222222222</v>
      </c>
      <c r="J24" s="465">
        <v>0.09305555555555556</v>
      </c>
      <c r="K24" s="465">
        <v>0.2558333333333333</v>
      </c>
      <c r="L24" s="465">
        <v>0.3138888888888889</v>
      </c>
      <c r="M24" s="465">
        <v>0.34194444444444444</v>
      </c>
      <c r="N24" s="465">
        <v>0.3258333333333333</v>
      </c>
      <c r="O24" s="465">
        <v>0.5475</v>
      </c>
      <c r="P24" s="465">
        <v>0.6163888888888889</v>
      </c>
      <c r="Q24" s="465">
        <v>0.9652777777777777</v>
      </c>
      <c r="R24" s="465">
        <v>1.2561111111111112</v>
      </c>
      <c r="S24" s="465">
        <v>1.3722222222222222</v>
      </c>
      <c r="T24" s="465">
        <v>1.5002777777777778</v>
      </c>
      <c r="U24" s="465">
        <v>1.5169444444444444</v>
      </c>
      <c r="V24" s="465">
        <v>1.546111111111111</v>
      </c>
      <c r="W24" s="465">
        <v>2.0216666666666665</v>
      </c>
      <c r="X24" s="465">
        <v>1.9986111111111111</v>
      </c>
      <c r="Y24" s="465">
        <v>3.019</v>
      </c>
      <c r="Z24" s="465">
        <v>5.9</v>
      </c>
      <c r="AA24" s="465">
        <v>4.77</v>
      </c>
      <c r="AB24" s="465">
        <v>5.8647222222222215</v>
      </c>
      <c r="AC24" s="465">
        <v>6.265555555555555</v>
      </c>
      <c r="AD24" s="465">
        <v>6.725833333333333</v>
      </c>
      <c r="AF24" s="465"/>
    </row>
    <row r="25" spans="1:33" s="474" customFormat="1" ht="14.25">
      <c r="A25" s="474" t="s">
        <v>52</v>
      </c>
      <c r="U25" s="470"/>
      <c r="V25" s="470"/>
      <c r="W25" s="470"/>
      <c r="X25" s="470"/>
      <c r="Y25" s="470"/>
      <c r="Z25" s="470"/>
      <c r="AF25" s="470"/>
      <c r="AG25" s="470"/>
    </row>
    <row r="26" spans="1:33" s="464" customFormat="1" ht="15">
      <c r="A26" s="464" t="s">
        <v>663</v>
      </c>
      <c r="B26" s="464">
        <v>1.6</v>
      </c>
      <c r="C26" s="465">
        <v>2</v>
      </c>
      <c r="D26" s="464">
        <v>2.8</v>
      </c>
      <c r="E26" s="465">
        <v>3.884444444444444</v>
      </c>
      <c r="F26" s="465">
        <v>5.070555555555556</v>
      </c>
      <c r="G26" s="465">
        <v>6.66388888888889</v>
      </c>
      <c r="H26" s="465">
        <v>8.57111111111111</v>
      </c>
      <c r="I26" s="465">
        <v>9.269166666666663</v>
      </c>
      <c r="J26" s="465">
        <v>9.618055555555555</v>
      </c>
      <c r="K26" s="465">
        <v>9.769166666666667</v>
      </c>
      <c r="L26" s="465">
        <v>10.676388888888889</v>
      </c>
      <c r="M26" s="465">
        <v>12.758611111111112</v>
      </c>
      <c r="N26" s="465">
        <v>13.7225</v>
      </c>
      <c r="O26" s="465">
        <v>16.113611111111112</v>
      </c>
      <c r="P26" s="465">
        <v>19.119722222222222</v>
      </c>
      <c r="Q26" s="465">
        <v>21.9225</v>
      </c>
      <c r="R26" s="465">
        <v>26.03972222222222</v>
      </c>
      <c r="S26" s="465">
        <v>25.225277777777777</v>
      </c>
      <c r="T26" s="465">
        <v>26.364166666666666</v>
      </c>
      <c r="U26" s="465">
        <v>25.1425</v>
      </c>
      <c r="V26" s="465">
        <v>25.3375</v>
      </c>
      <c r="W26" s="465">
        <v>29.41555555555555</v>
      </c>
      <c r="X26" s="465">
        <v>30.584722222222222</v>
      </c>
      <c r="Y26" s="465">
        <v>32.74055555555556</v>
      </c>
      <c r="Z26" s="465">
        <v>34</v>
      </c>
      <c r="AA26" s="464">
        <v>34.2</v>
      </c>
      <c r="AB26" s="465">
        <v>36.53333333333334</v>
      </c>
      <c r="AC26" s="465">
        <v>38.52222222222222</v>
      </c>
      <c r="AD26" s="465">
        <v>46.153333333333336</v>
      </c>
      <c r="AF26" s="465"/>
      <c r="AG26" s="465"/>
    </row>
    <row r="27" spans="1:26" s="474" customFormat="1" ht="14.25">
      <c r="A27" s="474" t="s">
        <v>576</v>
      </c>
      <c r="Z27" s="470"/>
    </row>
    <row r="29" spans="1:37" s="476" customFormat="1" ht="12.75">
      <c r="A29" s="484" t="s">
        <v>71</v>
      </c>
      <c r="Y29" s="479"/>
      <c r="AG29" s="485"/>
      <c r="AI29" s="485"/>
      <c r="AK29" s="485"/>
    </row>
    <row r="30" spans="1:37" s="476" customFormat="1" ht="12.75">
      <c r="A30" s="476" t="s">
        <v>72</v>
      </c>
      <c r="Y30" s="479"/>
      <c r="AG30" s="485"/>
      <c r="AI30" s="485"/>
      <c r="AK30" s="485"/>
    </row>
    <row r="31" spans="1:37" s="476" customFormat="1" ht="12.75">
      <c r="A31" s="476" t="s">
        <v>73</v>
      </c>
      <c r="Y31" s="479"/>
      <c r="AG31" s="485"/>
      <c r="AI31" s="485"/>
      <c r="AK31" s="485"/>
    </row>
    <row r="32" spans="25:37" s="476" customFormat="1" ht="12.75">
      <c r="Y32" s="479"/>
      <c r="AG32" s="485"/>
      <c r="AI32" s="485"/>
      <c r="AK32" s="485"/>
    </row>
    <row r="33" spans="1:30" s="476" customFormat="1" ht="15">
      <c r="A33" s="484"/>
      <c r="X33" s="465"/>
      <c r="Y33" s="465"/>
      <c r="AD33" s="486"/>
    </row>
    <row r="34" spans="1:30" s="476" customFormat="1" ht="15">
      <c r="A34" s="484" t="s">
        <v>74</v>
      </c>
      <c r="X34" s="465"/>
      <c r="Y34" s="465"/>
      <c r="AD34" s="486"/>
    </row>
    <row r="35" spans="1:30" ht="15">
      <c r="A35" s="484" t="s">
        <v>75</v>
      </c>
      <c r="X35" s="467"/>
      <c r="Y35" s="467"/>
      <c r="AD35" s="487"/>
    </row>
    <row r="36" spans="1:33" ht="15">
      <c r="A36" s="476" t="s">
        <v>76</v>
      </c>
      <c r="X36" s="465"/>
      <c r="Y36" s="465"/>
      <c r="AD36" s="487"/>
      <c r="AG36" s="488"/>
    </row>
    <row r="37" spans="24:33" ht="15">
      <c r="X37" s="467"/>
      <c r="Y37" s="467"/>
      <c r="AD37" s="487"/>
      <c r="AG37" s="488"/>
    </row>
    <row r="38" spans="1:33" ht="15">
      <c r="A38" s="476"/>
      <c r="X38" s="465"/>
      <c r="Y38" s="465"/>
      <c r="AD38" s="487"/>
      <c r="AG38" s="488"/>
    </row>
    <row r="39" spans="24:33" ht="15">
      <c r="X39" s="467"/>
      <c r="Y39" s="467"/>
      <c r="AD39" s="487"/>
      <c r="AG39" s="488"/>
    </row>
    <row r="40" spans="24:33" ht="15">
      <c r="X40" s="465"/>
      <c r="Y40" s="465"/>
      <c r="AD40" s="487"/>
      <c r="AG40" s="488"/>
    </row>
    <row r="41" spans="24:33" ht="15">
      <c r="X41" s="467"/>
      <c r="Y41" s="467"/>
      <c r="AD41" s="487"/>
      <c r="AG41" s="488"/>
    </row>
    <row r="42" spans="24:33" ht="15">
      <c r="X42" s="465"/>
      <c r="Y42" s="465"/>
      <c r="AD42" s="487"/>
      <c r="AG42" s="488"/>
    </row>
    <row r="43" spans="24:33" ht="15">
      <c r="X43" s="467"/>
      <c r="Y43" s="467"/>
      <c r="AD43" s="487"/>
      <c r="AG43" s="488"/>
    </row>
    <row r="44" spans="24:33" ht="15">
      <c r="X44" s="465"/>
      <c r="Y44" s="465"/>
      <c r="AD44" s="487"/>
      <c r="AG44" s="488"/>
    </row>
    <row r="45" spans="24:33" ht="15">
      <c r="X45" s="467"/>
      <c r="Y45" s="467"/>
      <c r="AG45" s="488"/>
    </row>
    <row r="46" spans="24:33" ht="15">
      <c r="X46" s="465"/>
      <c r="Y46" s="465"/>
      <c r="AG46" s="488"/>
    </row>
    <row r="47" spans="24:25" ht="15">
      <c r="X47" s="464"/>
      <c r="Y47" s="464"/>
    </row>
    <row r="48" ht="15">
      <c r="AD48" s="489"/>
    </row>
  </sheetData>
  <printOptions/>
  <pageMargins left="0.75" right="0.75" top="1" bottom="1" header="0.5" footer="0.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7:M81"/>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46.375" style="490" customWidth="1"/>
    <col min="2" max="11" width="11.25390625" style="490" customWidth="1"/>
    <col min="12" max="12" width="10.125" style="490" customWidth="1"/>
    <col min="13" max="16384" width="9.125" style="490" customWidth="1"/>
  </cols>
  <sheetData>
    <row r="1" ht="12.75"/>
    <row r="2" ht="12.75"/>
    <row r="3" ht="12.75"/>
    <row r="4" ht="12.75"/>
    <row r="5" ht="12.75"/>
    <row r="7" ht="12.75">
      <c r="A7" s="491" t="s">
        <v>796</v>
      </c>
    </row>
    <row r="8" ht="12.75">
      <c r="A8" s="492" t="s">
        <v>797</v>
      </c>
    </row>
    <row r="10" spans="1:13" s="494" customFormat="1" ht="12.75">
      <c r="A10" s="493"/>
      <c r="B10" s="493">
        <v>1997</v>
      </c>
      <c r="C10" s="493">
        <v>1998</v>
      </c>
      <c r="D10" s="493">
        <v>1999</v>
      </c>
      <c r="E10" s="493">
        <v>2000</v>
      </c>
      <c r="F10" s="493">
        <v>2001</v>
      </c>
      <c r="G10" s="493">
        <v>2002</v>
      </c>
      <c r="H10" s="493">
        <v>2003</v>
      </c>
      <c r="I10" s="493">
        <v>2004</v>
      </c>
      <c r="J10" s="493">
        <v>2005</v>
      </c>
      <c r="K10" s="493">
        <v>2006</v>
      </c>
      <c r="L10" s="493">
        <v>2007</v>
      </c>
      <c r="M10" s="493">
        <v>2008</v>
      </c>
    </row>
    <row r="11" spans="1:13" ht="12.75">
      <c r="A11" s="494" t="s">
        <v>77</v>
      </c>
      <c r="B11" s="495">
        <v>0.1872</v>
      </c>
      <c r="C11" s="495">
        <v>0.2784</v>
      </c>
      <c r="D11" s="495">
        <v>0.3888</v>
      </c>
      <c r="E11" s="495">
        <v>0.384</v>
      </c>
      <c r="F11" s="495">
        <v>0.72</v>
      </c>
      <c r="G11" s="495">
        <v>1.128</v>
      </c>
      <c r="H11" s="495">
        <v>1.4256</v>
      </c>
      <c r="I11" s="495">
        <v>1.656</v>
      </c>
      <c r="J11" s="495">
        <v>2.1984</v>
      </c>
      <c r="K11" s="495">
        <v>2.9232</v>
      </c>
      <c r="L11" s="495">
        <v>3.048</v>
      </c>
      <c r="M11" s="490">
        <v>3.264</v>
      </c>
    </row>
    <row r="12" ht="12.75">
      <c r="A12" s="490" t="s">
        <v>78</v>
      </c>
    </row>
    <row r="13" spans="1:13" ht="12.75">
      <c r="A13" s="494" t="s">
        <v>79</v>
      </c>
      <c r="B13" s="495">
        <v>2.1830064</v>
      </c>
      <c r="C13" s="495">
        <v>2.2959264</v>
      </c>
      <c r="D13" s="495">
        <v>2.6383104</v>
      </c>
      <c r="E13" s="495">
        <v>2.9089536000000003</v>
      </c>
      <c r="F13" s="495">
        <v>3.6301584</v>
      </c>
      <c r="G13" s="495">
        <v>3.2032224</v>
      </c>
      <c r="H13" s="495">
        <v>3.9924096</v>
      </c>
      <c r="I13" s="495">
        <v>4.279257599999999</v>
      </c>
      <c r="J13" s="495">
        <v>4.872</v>
      </c>
      <c r="K13" s="495">
        <v>5.136</v>
      </c>
      <c r="L13" s="490">
        <v>5.184</v>
      </c>
      <c r="M13" s="490">
        <v>5.616</v>
      </c>
    </row>
    <row r="14" ht="12.75">
      <c r="A14" s="490" t="s">
        <v>80</v>
      </c>
    </row>
    <row r="15" spans="1:13" ht="12.75">
      <c r="A15" s="494" t="s">
        <v>81</v>
      </c>
      <c r="B15" s="495">
        <v>0.2685744</v>
      </c>
      <c r="C15" s="495">
        <v>0.333576</v>
      </c>
      <c r="D15" s="495">
        <v>0.43350720000000004</v>
      </c>
      <c r="E15" s="495">
        <v>0.6592271999999999</v>
      </c>
      <c r="F15" s="495">
        <v>0.596304</v>
      </c>
      <c r="G15" s="495">
        <v>0.6520511999999999</v>
      </c>
      <c r="H15" s="495">
        <v>1.2466175999999998</v>
      </c>
      <c r="I15" s="495">
        <v>1.5422783999999998</v>
      </c>
      <c r="J15" s="495">
        <v>0.8932656</v>
      </c>
      <c r="K15" s="495">
        <v>1.0624175999999999</v>
      </c>
      <c r="L15" s="495">
        <v>1.459104</v>
      </c>
      <c r="M15" s="495">
        <v>1.3000223999999998</v>
      </c>
    </row>
    <row r="16" ht="12.75">
      <c r="A16" s="490" t="s">
        <v>82</v>
      </c>
    </row>
    <row r="18" spans="1:13" ht="12.75">
      <c r="A18" s="490" t="s">
        <v>798</v>
      </c>
      <c r="M18" s="633"/>
    </row>
    <row r="19" ht="12.75">
      <c r="H19" s="633"/>
    </row>
    <row r="21" s="496" customFormat="1" ht="12.75"/>
    <row r="22" s="496" customFormat="1" ht="12.75"/>
    <row r="23" s="496" customFormat="1" ht="12.75"/>
    <row r="24" s="496" customFormat="1" ht="12.75"/>
    <row r="25" s="496" customFormat="1" ht="12.75"/>
    <row r="26" s="496" customFormat="1" ht="12.75"/>
    <row r="27" spans="2:9" s="496" customFormat="1" ht="12.75">
      <c r="B27" s="497"/>
      <c r="C27" s="497"/>
      <c r="D27" s="497"/>
      <c r="G27" s="497"/>
      <c r="H27" s="497"/>
      <c r="I27" s="497"/>
    </row>
    <row r="28" spans="2:9" s="496" customFormat="1" ht="12.75">
      <c r="B28" s="498"/>
      <c r="C28" s="498"/>
      <c r="D28" s="498"/>
      <c r="G28" s="499"/>
      <c r="H28" s="499"/>
      <c r="I28" s="499"/>
    </row>
    <row r="29" spans="2:9" s="496" customFormat="1" ht="12.75">
      <c r="B29" s="498"/>
      <c r="C29" s="498"/>
      <c r="D29" s="498"/>
      <c r="G29" s="499"/>
      <c r="H29" s="499"/>
      <c r="I29" s="499"/>
    </row>
    <row r="30" spans="2:9" s="496" customFormat="1" ht="12.75">
      <c r="B30" s="498"/>
      <c r="C30" s="498"/>
      <c r="D30" s="498"/>
      <c r="G30" s="499"/>
      <c r="H30" s="499"/>
      <c r="I30" s="499"/>
    </row>
    <row r="31" spans="2:9" s="496" customFormat="1" ht="12.75">
      <c r="B31" s="498"/>
      <c r="C31" s="498"/>
      <c r="D31" s="498"/>
      <c r="G31" s="499"/>
      <c r="H31" s="499"/>
      <c r="I31" s="499"/>
    </row>
    <row r="32" spans="2:9" s="496" customFormat="1" ht="12.75">
      <c r="B32" s="498"/>
      <c r="C32" s="498"/>
      <c r="D32" s="498"/>
      <c r="G32" s="499"/>
      <c r="H32" s="499"/>
      <c r="I32" s="499"/>
    </row>
    <row r="33" spans="2:9" s="496" customFormat="1" ht="12.75">
      <c r="B33" s="498"/>
      <c r="C33" s="498"/>
      <c r="D33" s="498"/>
      <c r="G33" s="499"/>
      <c r="H33" s="499"/>
      <c r="I33" s="499"/>
    </row>
    <row r="34" spans="2:9" s="496" customFormat="1" ht="12.75">
      <c r="B34" s="498"/>
      <c r="C34" s="498"/>
      <c r="D34" s="498"/>
      <c r="G34" s="499"/>
      <c r="H34" s="499"/>
      <c r="I34" s="499"/>
    </row>
    <row r="35" spans="2:9" s="496" customFormat="1" ht="12.75">
      <c r="B35" s="498"/>
      <c r="C35" s="498"/>
      <c r="D35" s="498"/>
      <c r="G35" s="499"/>
      <c r="H35" s="499"/>
      <c r="I35" s="499"/>
    </row>
    <row r="36" spans="2:9" s="496" customFormat="1" ht="12.75">
      <c r="B36" s="498"/>
      <c r="C36" s="498"/>
      <c r="D36" s="498"/>
      <c r="G36" s="499"/>
      <c r="H36" s="499"/>
      <c r="I36" s="499"/>
    </row>
    <row r="37" spans="2:9" s="496" customFormat="1" ht="12.75">
      <c r="B37" s="498"/>
      <c r="C37" s="498"/>
      <c r="D37" s="498"/>
      <c r="G37" s="499"/>
      <c r="H37" s="499"/>
      <c r="I37" s="499"/>
    </row>
    <row r="38" spans="2:9" s="496" customFormat="1" ht="12.75">
      <c r="B38" s="498"/>
      <c r="C38" s="498"/>
      <c r="D38" s="498"/>
      <c r="G38" s="499"/>
      <c r="H38" s="499"/>
      <c r="I38" s="499"/>
    </row>
    <row r="39" spans="2:9" s="496" customFormat="1" ht="12.75">
      <c r="B39" s="498"/>
      <c r="C39" s="498"/>
      <c r="D39" s="498"/>
      <c r="G39" s="499"/>
      <c r="H39" s="499"/>
      <c r="I39" s="499"/>
    </row>
    <row r="40" s="496" customFormat="1" ht="24.75" customHeight="1"/>
    <row r="41" s="496" customFormat="1" ht="12.75">
      <c r="H41" s="500"/>
    </row>
    <row r="42" s="496" customFormat="1" ht="12.75">
      <c r="H42" s="500"/>
    </row>
    <row r="43" spans="1:6" s="496" customFormat="1" ht="12.75">
      <c r="A43" s="501"/>
      <c r="B43" s="501"/>
      <c r="C43" s="501"/>
      <c r="D43" s="501"/>
      <c r="E43" s="502"/>
      <c r="F43" s="501"/>
    </row>
    <row r="44" spans="1:6" s="496" customFormat="1" ht="12.75">
      <c r="A44" s="501"/>
      <c r="B44" s="501"/>
      <c r="C44" s="501"/>
      <c r="D44" s="501"/>
      <c r="E44" s="502"/>
      <c r="F44" s="501"/>
    </row>
    <row r="45" spans="1:6" s="496" customFormat="1" ht="12.75">
      <c r="A45" s="501"/>
      <c r="B45" s="501"/>
      <c r="C45" s="501"/>
      <c r="D45" s="501"/>
      <c r="E45" s="502"/>
      <c r="F45" s="501"/>
    </row>
    <row r="46" spans="1:6" s="496" customFormat="1" ht="12.75">
      <c r="A46" s="501"/>
      <c r="B46" s="501"/>
      <c r="C46" s="501"/>
      <c r="D46" s="501"/>
      <c r="E46" s="502"/>
      <c r="F46" s="501"/>
    </row>
    <row r="47" spans="1:6" s="496" customFormat="1" ht="12.75">
      <c r="A47" s="501"/>
      <c r="B47" s="501"/>
      <c r="C47" s="501"/>
      <c r="D47" s="501"/>
      <c r="E47" s="502"/>
      <c r="F47" s="501"/>
    </row>
    <row r="48" spans="1:6" s="496" customFormat="1" ht="12.75">
      <c r="A48" s="501"/>
      <c r="B48" s="501"/>
      <c r="C48" s="501"/>
      <c r="D48" s="501"/>
      <c r="E48" s="502"/>
      <c r="F48" s="501"/>
    </row>
    <row r="49" spans="1:6" s="496" customFormat="1" ht="12.75">
      <c r="A49" s="501"/>
      <c r="B49" s="501"/>
      <c r="C49" s="501"/>
      <c r="D49" s="501"/>
      <c r="E49" s="502"/>
      <c r="F49" s="501"/>
    </row>
    <row r="50" spans="1:6" s="496" customFormat="1" ht="12.75">
      <c r="A50" s="501"/>
      <c r="B50" s="501"/>
      <c r="C50" s="501"/>
      <c r="D50" s="501"/>
      <c r="E50" s="502"/>
      <c r="F50" s="501"/>
    </row>
    <row r="51" spans="1:6" s="496" customFormat="1" ht="12.75">
      <c r="A51" s="501"/>
      <c r="B51" s="501"/>
      <c r="C51" s="501"/>
      <c r="D51" s="501"/>
      <c r="E51" s="502"/>
      <c r="F51" s="503"/>
    </row>
    <row r="52" spans="1:6" s="496" customFormat="1" ht="12.75">
      <c r="A52" s="501"/>
      <c r="B52" s="501"/>
      <c r="C52" s="501"/>
      <c r="D52" s="501"/>
      <c r="E52" s="502"/>
      <c r="F52" s="501"/>
    </row>
    <row r="53" spans="1:6" s="496" customFormat="1" ht="12.75">
      <c r="A53" s="501"/>
      <c r="B53" s="501"/>
      <c r="C53" s="501"/>
      <c r="D53" s="501"/>
      <c r="E53" s="502"/>
      <c r="F53" s="501"/>
    </row>
    <row r="54" spans="1:6" s="496" customFormat="1" ht="12.75">
      <c r="A54" s="501"/>
      <c r="B54" s="501"/>
      <c r="C54" s="501"/>
      <c r="D54" s="501"/>
      <c r="E54" s="502"/>
      <c r="F54" s="501"/>
    </row>
    <row r="55" s="496" customFormat="1" ht="12.75">
      <c r="H55" s="500"/>
    </row>
    <row r="56" s="496" customFormat="1" ht="12.75">
      <c r="H56" s="500"/>
    </row>
    <row r="57" s="496" customFormat="1" ht="12.75">
      <c r="H57" s="500"/>
    </row>
    <row r="58" s="496" customFormat="1" ht="12.75">
      <c r="H58" s="500"/>
    </row>
    <row r="59" s="496" customFormat="1" ht="12.75">
      <c r="H59" s="500"/>
    </row>
    <row r="60" s="496" customFormat="1" ht="12.75">
      <c r="H60" s="500"/>
    </row>
    <row r="61" s="496" customFormat="1" ht="12.75">
      <c r="H61" s="500"/>
    </row>
    <row r="62" s="496" customFormat="1" ht="12.75">
      <c r="H62" s="500"/>
    </row>
    <row r="63" s="496" customFormat="1" ht="12.75">
      <c r="H63" s="500"/>
    </row>
    <row r="64" s="496" customFormat="1" ht="12.75">
      <c r="H64" s="500"/>
    </row>
    <row r="65" s="496" customFormat="1" ht="12.75">
      <c r="H65" s="500"/>
    </row>
    <row r="66" s="496" customFormat="1" ht="12.75"/>
    <row r="67" s="496" customFormat="1" ht="12.75"/>
    <row r="68" spans="2:9" s="496" customFormat="1" ht="12.75">
      <c r="B68" s="497"/>
      <c r="C68" s="497"/>
      <c r="D68" s="497"/>
      <c r="G68" s="497"/>
      <c r="H68" s="497"/>
      <c r="I68" s="497"/>
    </row>
    <row r="69" spans="2:4" s="496" customFormat="1" ht="12.75">
      <c r="B69" s="498"/>
      <c r="C69" s="498"/>
      <c r="D69" s="498"/>
    </row>
    <row r="70" spans="2:4" s="496" customFormat="1" ht="12.75">
      <c r="B70" s="498"/>
      <c r="C70" s="498"/>
      <c r="D70" s="498"/>
    </row>
    <row r="71" spans="2:4" s="496" customFormat="1" ht="12.75">
      <c r="B71" s="498"/>
      <c r="C71" s="498"/>
      <c r="D71" s="498"/>
    </row>
    <row r="72" spans="2:4" s="496" customFormat="1" ht="12.75">
      <c r="B72" s="498"/>
      <c r="C72" s="498"/>
      <c r="D72" s="498"/>
    </row>
    <row r="73" spans="2:4" s="496" customFormat="1" ht="12.75">
      <c r="B73" s="498"/>
      <c r="C73" s="498"/>
      <c r="D73" s="498"/>
    </row>
    <row r="74" spans="2:4" s="496" customFormat="1" ht="12.75">
      <c r="B74" s="498"/>
      <c r="C74" s="498"/>
      <c r="D74" s="498"/>
    </row>
    <row r="75" spans="2:4" s="496" customFormat="1" ht="12.75">
      <c r="B75" s="498"/>
      <c r="C75" s="498"/>
      <c r="D75" s="498"/>
    </row>
    <row r="76" spans="2:4" s="496" customFormat="1" ht="12.75">
      <c r="B76" s="498"/>
      <c r="C76" s="498"/>
      <c r="D76" s="498"/>
    </row>
    <row r="77" spans="2:4" s="496" customFormat="1" ht="12.75">
      <c r="B77" s="498"/>
      <c r="C77" s="498"/>
      <c r="D77" s="498"/>
    </row>
    <row r="78" s="496" customFormat="1" ht="12.75"/>
    <row r="79" s="496" customFormat="1" ht="12.75"/>
    <row r="80" s="496" customFormat="1" ht="12.75"/>
    <row r="81" spans="2:4" s="496" customFormat="1" ht="12.75">
      <c r="B81" s="498"/>
      <c r="C81" s="498"/>
      <c r="D81" s="498"/>
    </row>
    <row r="82" s="496" customFormat="1" ht="12.75"/>
    <row r="83" s="496" customFormat="1" ht="12.75"/>
    <row r="84" s="496" customFormat="1" ht="12.75"/>
    <row r="85" s="496" customFormat="1" ht="12.75"/>
    <row r="86" s="496" customFormat="1" ht="12.75"/>
    <row r="87" s="496" customFormat="1" ht="12.75"/>
    <row r="88" s="496" customFormat="1" ht="12.75"/>
    <row r="89" s="496" customFormat="1" ht="12.75"/>
    <row r="90" s="496" customFormat="1" ht="12.75"/>
    <row r="91" s="496" customFormat="1" ht="12.75"/>
    <row r="92" s="496" customFormat="1" ht="12.75"/>
    <row r="93" s="496" customFormat="1" ht="12.75"/>
    <row r="94" s="496" customFormat="1" ht="12.75"/>
    <row r="95" s="496" customFormat="1" ht="12.75"/>
    <row r="96" s="496" customFormat="1" ht="12.75"/>
    <row r="97" s="496" customFormat="1" ht="12.75"/>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8:AN100"/>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73.125" style="505" customWidth="1"/>
    <col min="2" max="16384" width="11.375" style="505" customWidth="1"/>
  </cols>
  <sheetData>
    <row r="1" ht="15"/>
    <row r="2" ht="15"/>
    <row r="3" ht="15"/>
    <row r="4" ht="15"/>
    <row r="8" ht="15.75">
      <c r="A8" s="504"/>
    </row>
    <row r="9" s="504" customFormat="1" ht="15.75">
      <c r="A9" s="504" t="s">
        <v>799</v>
      </c>
    </row>
    <row r="10" s="504" customFormat="1" ht="15.75">
      <c r="A10" s="506" t="s">
        <v>800</v>
      </c>
    </row>
    <row r="11" spans="2:40" s="507" customFormat="1" ht="15.75">
      <c r="B11" s="507">
        <v>1970</v>
      </c>
      <c r="C11" s="507">
        <v>1971</v>
      </c>
      <c r="D11" s="507">
        <v>1972</v>
      </c>
      <c r="E11" s="507">
        <v>1973</v>
      </c>
      <c r="F11" s="507">
        <v>1974</v>
      </c>
      <c r="G11" s="507">
        <v>1975</v>
      </c>
      <c r="H11" s="507">
        <v>1976</v>
      </c>
      <c r="I11" s="507">
        <v>1977</v>
      </c>
      <c r="J11" s="507">
        <v>1978</v>
      </c>
      <c r="K11" s="507">
        <v>1979</v>
      </c>
      <c r="L11" s="507">
        <v>1980</v>
      </c>
      <c r="M11" s="507">
        <v>1981</v>
      </c>
      <c r="N11" s="507">
        <v>1982</v>
      </c>
      <c r="O11" s="507">
        <v>1983</v>
      </c>
      <c r="P11" s="507">
        <v>1984</v>
      </c>
      <c r="Q11" s="507">
        <v>1985</v>
      </c>
      <c r="R11" s="507">
        <v>1986</v>
      </c>
      <c r="S11" s="507">
        <v>1987</v>
      </c>
      <c r="T11" s="507">
        <v>1988</v>
      </c>
      <c r="U11" s="507">
        <v>1989</v>
      </c>
      <c r="V11" s="507">
        <v>1990</v>
      </c>
      <c r="W11" s="507">
        <v>1991</v>
      </c>
      <c r="X11" s="507">
        <v>1992</v>
      </c>
      <c r="Y11" s="507">
        <v>1993</v>
      </c>
      <c r="Z11" s="507">
        <v>1994</v>
      </c>
      <c r="AA11" s="507">
        <v>1995</v>
      </c>
      <c r="AB11" s="507">
        <v>1996</v>
      </c>
      <c r="AC11" s="507">
        <v>1997</v>
      </c>
      <c r="AD11" s="507">
        <v>1998</v>
      </c>
      <c r="AE11" s="507">
        <v>1999</v>
      </c>
      <c r="AF11" s="507">
        <v>2000</v>
      </c>
      <c r="AG11" s="507">
        <v>2001</v>
      </c>
      <c r="AH11" s="507">
        <v>2002</v>
      </c>
      <c r="AI11" s="507">
        <v>2003</v>
      </c>
      <c r="AJ11" s="507">
        <v>2004</v>
      </c>
      <c r="AK11" s="507">
        <v>2005</v>
      </c>
      <c r="AL11" s="507">
        <v>2006</v>
      </c>
      <c r="AM11" s="507">
        <v>2007</v>
      </c>
      <c r="AN11" s="507">
        <v>2008</v>
      </c>
    </row>
    <row r="12" ht="18">
      <c r="A12" s="505" t="s">
        <v>123</v>
      </c>
    </row>
    <row r="13" spans="1:40" ht="15">
      <c r="A13" s="505" t="s">
        <v>83</v>
      </c>
      <c r="B13" s="505">
        <v>1.5</v>
      </c>
      <c r="C13" s="505">
        <v>1.8</v>
      </c>
      <c r="D13" s="505">
        <v>1.6</v>
      </c>
      <c r="E13" s="505">
        <v>2.5</v>
      </c>
      <c r="F13" s="505">
        <v>4.2</v>
      </c>
      <c r="G13" s="505">
        <v>3.8</v>
      </c>
      <c r="H13" s="508">
        <v>5</v>
      </c>
      <c r="I13" s="505">
        <v>5.3</v>
      </c>
      <c r="J13" s="505">
        <v>5.8</v>
      </c>
      <c r="K13" s="505">
        <v>8.6</v>
      </c>
      <c r="L13" s="505">
        <v>12.3</v>
      </c>
      <c r="M13" s="505">
        <v>14.2</v>
      </c>
      <c r="N13" s="505">
        <v>17.8</v>
      </c>
      <c r="O13" s="505">
        <v>18.3</v>
      </c>
      <c r="P13" s="505">
        <v>19.1</v>
      </c>
      <c r="Q13" s="505">
        <v>24.4</v>
      </c>
      <c r="R13" s="505">
        <v>16.6</v>
      </c>
      <c r="S13" s="505">
        <v>14.4</v>
      </c>
      <c r="T13" s="505">
        <v>13.8</v>
      </c>
      <c r="U13" s="505">
        <v>16.9</v>
      </c>
      <c r="V13" s="505">
        <v>21.7</v>
      </c>
      <c r="W13" s="505">
        <v>21.6</v>
      </c>
      <c r="X13" s="505">
        <v>18.1</v>
      </c>
      <c r="Y13" s="505">
        <v>22.8</v>
      </c>
      <c r="Z13" s="505">
        <v>20.3</v>
      </c>
      <c r="AA13" s="505">
        <v>22.3</v>
      </c>
      <c r="AB13" s="505">
        <v>26.3</v>
      </c>
      <c r="AC13" s="505">
        <v>17.8</v>
      </c>
      <c r="AD13" s="505">
        <v>14.7</v>
      </c>
      <c r="AE13" s="508">
        <v>16</v>
      </c>
      <c r="AF13" s="508">
        <v>26.36</v>
      </c>
      <c r="AG13" s="505">
        <v>25.7</v>
      </c>
      <c r="AH13" s="508">
        <v>25</v>
      </c>
      <c r="AI13" s="508">
        <v>25.744482249856976</v>
      </c>
      <c r="AJ13" s="508">
        <v>30.070358214647758</v>
      </c>
      <c r="AK13" s="508">
        <v>39.90645669607459</v>
      </c>
      <c r="AL13" s="508">
        <v>45.01520580530547</v>
      </c>
      <c r="AM13" s="508">
        <v>46.61106259974105</v>
      </c>
      <c r="AN13" s="508">
        <v>59.207290757078475</v>
      </c>
    </row>
    <row r="14" spans="1:40" ht="15">
      <c r="A14" s="505" t="s">
        <v>84</v>
      </c>
      <c r="B14" s="505">
        <v>0.3</v>
      </c>
      <c r="C14" s="505">
        <v>0.3</v>
      </c>
      <c r="D14" s="505">
        <v>0.3</v>
      </c>
      <c r="E14" s="505">
        <v>0.3</v>
      </c>
      <c r="F14" s="505">
        <v>0.5</v>
      </c>
      <c r="G14" s="505">
        <v>0.6</v>
      </c>
      <c r="H14" s="505">
        <v>0.7</v>
      </c>
      <c r="I14" s="505">
        <v>0.6</v>
      </c>
      <c r="J14" s="505">
        <v>0.6</v>
      </c>
      <c r="K14" s="505">
        <v>0.7</v>
      </c>
      <c r="L14" s="505">
        <v>1.3</v>
      </c>
      <c r="M14" s="505">
        <v>2.5</v>
      </c>
      <c r="N14" s="505">
        <v>3.6</v>
      </c>
      <c r="O14" s="505">
        <v>4.2</v>
      </c>
      <c r="P14" s="505">
        <v>5.4</v>
      </c>
      <c r="Q14" s="505">
        <v>5.4</v>
      </c>
      <c r="R14" s="505">
        <v>5.4</v>
      </c>
      <c r="S14" s="505">
        <v>7.7</v>
      </c>
      <c r="T14" s="505">
        <v>8.9</v>
      </c>
      <c r="U14" s="505">
        <v>10.4</v>
      </c>
      <c r="V14" s="508">
        <v>11</v>
      </c>
      <c r="W14" s="505">
        <v>12.8</v>
      </c>
      <c r="X14" s="505">
        <v>12.8</v>
      </c>
      <c r="Y14" s="505">
        <v>14.8</v>
      </c>
      <c r="Z14" s="505">
        <v>15.4</v>
      </c>
      <c r="AA14" s="505">
        <v>15.8</v>
      </c>
      <c r="AB14" s="505">
        <v>16.9</v>
      </c>
      <c r="AC14" s="505">
        <v>17.6</v>
      </c>
      <c r="AD14" s="505">
        <v>18.2</v>
      </c>
      <c r="AE14" s="505">
        <v>18.1</v>
      </c>
      <c r="AF14" s="508">
        <v>18.22</v>
      </c>
      <c r="AG14" s="505">
        <v>22.2</v>
      </c>
      <c r="AH14" s="508">
        <v>25.7</v>
      </c>
      <c r="AI14" s="508">
        <v>29.046601025764556</v>
      </c>
      <c r="AJ14" s="508">
        <v>33.422661166480985</v>
      </c>
      <c r="AK14" s="508">
        <v>33.5631768590728</v>
      </c>
      <c r="AL14" s="508">
        <v>33.74383989240513</v>
      </c>
      <c r="AM14" s="508">
        <v>34.25571848684673</v>
      </c>
      <c r="AN14" s="508">
        <v>36.60433792016701</v>
      </c>
    </row>
    <row r="15" spans="1:40" ht="15">
      <c r="A15" s="505" t="s">
        <v>85</v>
      </c>
      <c r="B15" s="505">
        <v>16.4</v>
      </c>
      <c r="C15" s="505">
        <v>14.2</v>
      </c>
      <c r="D15" s="505">
        <v>15.1</v>
      </c>
      <c r="E15" s="505">
        <v>10.5</v>
      </c>
      <c r="F15" s="505">
        <v>10.2</v>
      </c>
      <c r="G15" s="505">
        <v>12.9</v>
      </c>
      <c r="H15" s="505">
        <v>11.7</v>
      </c>
      <c r="I15" s="505">
        <v>10.7</v>
      </c>
      <c r="J15" s="505">
        <v>9.6</v>
      </c>
      <c r="K15" s="505">
        <v>7.2</v>
      </c>
      <c r="L15" s="505">
        <v>9.4</v>
      </c>
      <c r="M15" s="505">
        <v>15.1</v>
      </c>
      <c r="N15" s="505">
        <v>16.8</v>
      </c>
      <c r="O15" s="505">
        <v>18.8</v>
      </c>
      <c r="P15" s="508">
        <v>22</v>
      </c>
      <c r="Q15" s="505">
        <v>18.1</v>
      </c>
      <c r="R15" s="505">
        <v>24.5</v>
      </c>
      <c r="S15" s="505">
        <v>34.8</v>
      </c>
      <c r="T15" s="508">
        <v>39</v>
      </c>
      <c r="U15" s="505">
        <v>38.1</v>
      </c>
      <c r="V15" s="505">
        <v>33.6</v>
      </c>
      <c r="W15" s="505">
        <v>37.2</v>
      </c>
      <c r="X15" s="505">
        <v>47.9</v>
      </c>
      <c r="Y15" s="505">
        <v>39.4</v>
      </c>
      <c r="Z15" s="505">
        <v>43.1</v>
      </c>
      <c r="AA15" s="505">
        <v>41.5</v>
      </c>
      <c r="AB15" s="505">
        <v>39.1</v>
      </c>
      <c r="AC15" s="505">
        <v>49.7</v>
      </c>
      <c r="AD15" s="505">
        <v>55.3</v>
      </c>
      <c r="AE15" s="505">
        <v>53.1</v>
      </c>
      <c r="AF15" s="508">
        <v>40.87034544638851</v>
      </c>
      <c r="AG15" s="505">
        <v>46.4</v>
      </c>
      <c r="AH15" s="508">
        <v>50.2</v>
      </c>
      <c r="AI15" s="508">
        <v>53.01337241252977</v>
      </c>
      <c r="AJ15" s="508">
        <v>52.639898830224475</v>
      </c>
      <c r="AK15" s="508">
        <v>45.68306010928961</v>
      </c>
      <c r="AL15" s="508">
        <v>42.84439913342678</v>
      </c>
      <c r="AM15" s="508">
        <v>42.36068015390344</v>
      </c>
      <c r="AN15" s="508">
        <v>38.20448355332077</v>
      </c>
    </row>
    <row r="16" spans="1:40" ht="15">
      <c r="A16" s="505" t="s">
        <v>86</v>
      </c>
      <c r="B16" s="505">
        <v>1.8</v>
      </c>
      <c r="C16" s="505">
        <v>2.1</v>
      </c>
      <c r="D16" s="505">
        <v>1.9</v>
      </c>
      <c r="E16" s="505">
        <v>2.8</v>
      </c>
      <c r="F16" s="505">
        <v>4.7</v>
      </c>
      <c r="G16" s="505">
        <v>4.3</v>
      </c>
      <c r="H16" s="505">
        <v>5.6</v>
      </c>
      <c r="I16" s="508">
        <v>6</v>
      </c>
      <c r="J16" s="505">
        <v>6.4</v>
      </c>
      <c r="K16" s="505">
        <v>9.2</v>
      </c>
      <c r="L16" s="505">
        <v>13.5</v>
      </c>
      <c r="M16" s="505">
        <v>16.7</v>
      </c>
      <c r="N16" s="505">
        <v>21.4</v>
      </c>
      <c r="O16" s="505">
        <v>22.6</v>
      </c>
      <c r="P16" s="505">
        <v>24.5</v>
      </c>
      <c r="Q16" s="505">
        <v>29.8</v>
      </c>
      <c r="R16" s="508">
        <v>22</v>
      </c>
      <c r="S16" s="505">
        <v>22.1</v>
      </c>
      <c r="T16" s="505">
        <v>22.7</v>
      </c>
      <c r="U16" s="505">
        <v>27.3</v>
      </c>
      <c r="V16" s="505">
        <v>32.7</v>
      </c>
      <c r="W16" s="505">
        <v>34.4</v>
      </c>
      <c r="X16" s="505">
        <v>30.9</v>
      </c>
      <c r="Y16" s="505">
        <v>37.6</v>
      </c>
      <c r="Z16" s="505">
        <v>35.7</v>
      </c>
      <c r="AA16" s="505">
        <v>38.1</v>
      </c>
      <c r="AB16" s="505">
        <v>43.2</v>
      </c>
      <c r="AC16" s="505">
        <v>35.4</v>
      </c>
      <c r="AD16" s="508">
        <v>33</v>
      </c>
      <c r="AE16" s="505">
        <v>34.1</v>
      </c>
      <c r="AF16" s="508">
        <v>44.58</v>
      </c>
      <c r="AG16" s="505">
        <v>48</v>
      </c>
      <c r="AH16" s="508">
        <v>50.1</v>
      </c>
      <c r="AI16" s="508">
        <v>54.79108327562153</v>
      </c>
      <c r="AJ16" s="508">
        <v>63.49301938112874</v>
      </c>
      <c r="AK16" s="508">
        <v>73.4696335551474</v>
      </c>
      <c r="AL16" s="508">
        <v>78.7590456977106</v>
      </c>
      <c r="AM16" s="508">
        <v>80.86678108658778</v>
      </c>
      <c r="AN16" s="508">
        <v>95.81162867724548</v>
      </c>
    </row>
    <row r="17" spans="1:38" ht="18">
      <c r="A17" s="505" t="s">
        <v>124</v>
      </c>
      <c r="AF17" s="508"/>
      <c r="AH17" s="508"/>
      <c r="AI17" s="508"/>
      <c r="AL17" s="508"/>
    </row>
    <row r="18" spans="1:40" ht="15">
      <c r="A18" s="505" t="s">
        <v>83</v>
      </c>
      <c r="B18" s="505">
        <v>1.1</v>
      </c>
      <c r="C18" s="505">
        <v>1.3</v>
      </c>
      <c r="D18" s="505">
        <v>1.2</v>
      </c>
      <c r="E18" s="505">
        <v>1.5</v>
      </c>
      <c r="F18" s="505">
        <v>2.9</v>
      </c>
      <c r="G18" s="505">
        <v>2.8</v>
      </c>
      <c r="H18" s="505">
        <v>3.2</v>
      </c>
      <c r="I18" s="505">
        <v>3.8</v>
      </c>
      <c r="J18" s="505">
        <v>3.7</v>
      </c>
      <c r="K18" s="505">
        <v>6.4</v>
      </c>
      <c r="L18" s="505">
        <v>8.1</v>
      </c>
      <c r="M18" s="505">
        <v>10.8</v>
      </c>
      <c r="N18" s="505">
        <v>11.7</v>
      </c>
      <c r="O18" s="505">
        <v>12.7</v>
      </c>
      <c r="P18" s="505">
        <v>14.9</v>
      </c>
      <c r="Q18" s="505">
        <v>18.4</v>
      </c>
      <c r="R18" s="505">
        <v>12.4</v>
      </c>
      <c r="S18" s="505">
        <v>11.9</v>
      </c>
      <c r="T18" s="505">
        <v>10.8</v>
      </c>
      <c r="U18" s="505">
        <v>12.8</v>
      </c>
      <c r="V18" s="505">
        <v>15.7</v>
      </c>
      <c r="W18" s="505">
        <v>14.2</v>
      </c>
      <c r="X18" s="505">
        <v>12.2</v>
      </c>
      <c r="Y18" s="505">
        <v>17.6</v>
      </c>
      <c r="Z18" s="505">
        <v>15.5</v>
      </c>
      <c r="AA18" s="505">
        <v>14.1</v>
      </c>
      <c r="AB18" s="505">
        <v>14.1</v>
      </c>
      <c r="AC18" s="505">
        <v>9.4</v>
      </c>
      <c r="AD18" s="505">
        <v>7.9</v>
      </c>
      <c r="AE18" s="505">
        <v>9.2</v>
      </c>
      <c r="AF18" s="508">
        <v>17.1</v>
      </c>
      <c r="AG18" s="508">
        <v>20.5</v>
      </c>
      <c r="AH18" s="508">
        <v>17</v>
      </c>
      <c r="AI18" s="508">
        <v>16.78163091750921</v>
      </c>
      <c r="AJ18" s="508">
        <v>17.348577907965606</v>
      </c>
      <c r="AK18" s="508">
        <v>23.679485968061986</v>
      </c>
      <c r="AL18" s="508">
        <v>27.87489369743929</v>
      </c>
      <c r="AM18" s="508">
        <v>28.621373901540203</v>
      </c>
      <c r="AN18" s="508">
        <v>37.43739960313711</v>
      </c>
    </row>
    <row r="19" spans="1:40" ht="15">
      <c r="A19" s="505" t="s">
        <v>84</v>
      </c>
      <c r="B19" s="505">
        <v>0.2</v>
      </c>
      <c r="C19" s="505">
        <v>0.2</v>
      </c>
      <c r="D19" s="505">
        <v>0.2</v>
      </c>
      <c r="E19" s="505">
        <v>0.2</v>
      </c>
      <c r="F19" s="505">
        <v>0.3</v>
      </c>
      <c r="G19" s="505">
        <v>0.4</v>
      </c>
      <c r="H19" s="505">
        <v>0.5</v>
      </c>
      <c r="I19" s="505">
        <v>0.6</v>
      </c>
      <c r="J19" s="505">
        <v>0.6</v>
      </c>
      <c r="K19" s="505">
        <v>0.6</v>
      </c>
      <c r="L19" s="505">
        <v>1.2</v>
      </c>
      <c r="M19" s="505">
        <v>2.3</v>
      </c>
      <c r="N19" s="505">
        <v>3.3</v>
      </c>
      <c r="O19" s="505">
        <v>3.9</v>
      </c>
      <c r="P19" s="505">
        <v>4.9</v>
      </c>
      <c r="Q19" s="505">
        <v>4.9</v>
      </c>
      <c r="R19" s="505">
        <v>4.9</v>
      </c>
      <c r="S19" s="508">
        <v>7</v>
      </c>
      <c r="T19" s="505">
        <v>8.1</v>
      </c>
      <c r="U19" s="505">
        <v>10.5</v>
      </c>
      <c r="V19" s="508">
        <v>11</v>
      </c>
      <c r="W19" s="508">
        <v>14</v>
      </c>
      <c r="X19" s="508">
        <v>14</v>
      </c>
      <c r="Y19" s="505">
        <v>15.9</v>
      </c>
      <c r="Z19" s="505">
        <v>16.5</v>
      </c>
      <c r="AA19" s="505">
        <v>15.6</v>
      </c>
      <c r="AB19" s="505">
        <v>16.6</v>
      </c>
      <c r="AC19" s="505">
        <v>17.1</v>
      </c>
      <c r="AD19" s="505">
        <v>17.9</v>
      </c>
      <c r="AE19" s="505">
        <v>17.5</v>
      </c>
      <c r="AF19" s="508">
        <v>17.6</v>
      </c>
      <c r="AG19" s="508">
        <v>22</v>
      </c>
      <c r="AH19" s="508">
        <v>24.7</v>
      </c>
      <c r="AI19" s="508">
        <v>28.36624775583483</v>
      </c>
      <c r="AJ19" s="508">
        <v>32.486062553151285</v>
      </c>
      <c r="AK19" s="508">
        <v>32.61835018425777</v>
      </c>
      <c r="AL19" s="508">
        <v>32.788434281394686</v>
      </c>
      <c r="AM19" s="508">
        <v>33.27033922328262</v>
      </c>
      <c r="AN19" s="508">
        <v>35.48143248606255</v>
      </c>
    </row>
    <row r="20" spans="1:40" ht="15">
      <c r="A20" s="505" t="s">
        <v>85</v>
      </c>
      <c r="B20" s="505">
        <v>14.8</v>
      </c>
      <c r="C20" s="505">
        <v>12.3</v>
      </c>
      <c r="D20" s="505">
        <v>13.2</v>
      </c>
      <c r="E20" s="505">
        <v>10.7</v>
      </c>
      <c r="F20" s="505">
        <v>10.1</v>
      </c>
      <c r="G20" s="505">
        <v>12.8</v>
      </c>
      <c r="H20" s="505">
        <v>14.5</v>
      </c>
      <c r="I20" s="505">
        <v>12.7</v>
      </c>
      <c r="J20" s="505">
        <v>13.1</v>
      </c>
      <c r="K20" s="505">
        <v>8.7</v>
      </c>
      <c r="L20" s="505">
        <v>12.6</v>
      </c>
      <c r="M20" s="505">
        <v>17.6</v>
      </c>
      <c r="N20" s="505">
        <v>21.9</v>
      </c>
      <c r="O20" s="505">
        <v>23.4</v>
      </c>
      <c r="P20" s="505">
        <v>24.8</v>
      </c>
      <c r="Q20" s="505">
        <v>21.1</v>
      </c>
      <c r="R20" s="505">
        <v>28.4</v>
      </c>
      <c r="S20" s="505">
        <v>37.1</v>
      </c>
      <c r="T20" s="505">
        <v>42.9</v>
      </c>
      <c r="U20" s="505">
        <v>45.1</v>
      </c>
      <c r="V20" s="505">
        <v>41.2</v>
      </c>
      <c r="W20" s="505">
        <v>49.6</v>
      </c>
      <c r="X20" s="505">
        <v>53.4</v>
      </c>
      <c r="Y20" s="505">
        <v>47.5</v>
      </c>
      <c r="Z20" s="505">
        <v>51.6</v>
      </c>
      <c r="AA20" s="505">
        <v>52.3</v>
      </c>
      <c r="AB20" s="505">
        <v>54.1</v>
      </c>
      <c r="AC20" s="505">
        <v>64.5</v>
      </c>
      <c r="AD20" s="505">
        <v>69.4</v>
      </c>
      <c r="AE20" s="505">
        <v>65.5</v>
      </c>
      <c r="AF20" s="508">
        <v>50.720461095100866</v>
      </c>
      <c r="AG20" s="505">
        <v>51.7</v>
      </c>
      <c r="AH20" s="508">
        <v>59.3</v>
      </c>
      <c r="AI20" s="508">
        <v>64.28265524625267</v>
      </c>
      <c r="AJ20" s="508">
        <v>66.55052264808364</v>
      </c>
      <c r="AK20" s="508">
        <v>59.008547008547</v>
      </c>
      <c r="AL20" s="508">
        <v>54.97465145754118</v>
      </c>
      <c r="AM20" s="508">
        <v>54.65693883886992</v>
      </c>
      <c r="AN20" s="508">
        <v>48.658805235195025</v>
      </c>
    </row>
    <row r="21" spans="1:40" ht="15">
      <c r="A21" s="505" t="s">
        <v>86</v>
      </c>
      <c r="B21" s="505">
        <v>1.2</v>
      </c>
      <c r="C21" s="505">
        <v>1.5</v>
      </c>
      <c r="D21" s="505">
        <v>1.4</v>
      </c>
      <c r="E21" s="505">
        <v>1.7</v>
      </c>
      <c r="F21" s="505">
        <v>3.2</v>
      </c>
      <c r="G21" s="505">
        <v>3.2</v>
      </c>
      <c r="H21" s="505">
        <v>3.7</v>
      </c>
      <c r="I21" s="505">
        <v>4.4</v>
      </c>
      <c r="J21" s="505">
        <v>4.3</v>
      </c>
      <c r="K21" s="508">
        <v>7</v>
      </c>
      <c r="L21" s="505">
        <v>9.3</v>
      </c>
      <c r="M21" s="505">
        <v>13.1</v>
      </c>
      <c r="N21" s="508">
        <v>15</v>
      </c>
      <c r="O21" s="505">
        <v>16.6</v>
      </c>
      <c r="P21" s="505">
        <v>19.8</v>
      </c>
      <c r="Q21" s="505">
        <v>23.4</v>
      </c>
      <c r="R21" s="505">
        <v>17.3</v>
      </c>
      <c r="S21" s="505">
        <v>18.9</v>
      </c>
      <c r="T21" s="505">
        <v>18.9</v>
      </c>
      <c r="U21" s="505">
        <v>23.3</v>
      </c>
      <c r="V21" s="505">
        <v>26.7</v>
      </c>
      <c r="W21" s="505">
        <v>28.2</v>
      </c>
      <c r="X21" s="505">
        <v>26.2</v>
      </c>
      <c r="Y21" s="505">
        <v>33.5</v>
      </c>
      <c r="Z21" s="508">
        <v>32</v>
      </c>
      <c r="AA21" s="505">
        <v>29.8</v>
      </c>
      <c r="AB21" s="505">
        <v>30.7</v>
      </c>
      <c r="AC21" s="505">
        <v>26.5</v>
      </c>
      <c r="AD21" s="505">
        <v>25.8</v>
      </c>
      <c r="AE21" s="505">
        <v>26.7</v>
      </c>
      <c r="AF21" s="508">
        <v>34.7</v>
      </c>
      <c r="AG21" s="505">
        <v>42.5</v>
      </c>
      <c r="AH21" s="508">
        <v>41.7</v>
      </c>
      <c r="AI21" s="508">
        <v>44.12737409052254</v>
      </c>
      <c r="AJ21" s="508">
        <v>48.814135878295374</v>
      </c>
      <c r="AK21" s="508">
        <v>55.27733156949826</v>
      </c>
      <c r="AL21" s="508">
        <v>59.642823396012474</v>
      </c>
      <c r="AM21" s="508">
        <v>60.87120854200132</v>
      </c>
      <c r="AN21" s="508">
        <v>72.91883208919965</v>
      </c>
    </row>
    <row r="22" spans="1:38" ht="18">
      <c r="A22" s="505" t="s">
        <v>125</v>
      </c>
      <c r="AF22" s="508"/>
      <c r="AH22" s="508"/>
      <c r="AI22" s="508"/>
      <c r="AL22" s="508"/>
    </row>
    <row r="23" spans="1:40" ht="15">
      <c r="A23" s="505" t="s">
        <v>83</v>
      </c>
      <c r="B23" s="505">
        <v>3.7</v>
      </c>
      <c r="C23" s="505">
        <v>3.9</v>
      </c>
      <c r="D23" s="505">
        <v>3.8</v>
      </c>
      <c r="E23" s="505">
        <v>4.2</v>
      </c>
      <c r="F23" s="505">
        <v>7.2</v>
      </c>
      <c r="G23" s="505">
        <v>7.2</v>
      </c>
      <c r="H23" s="505">
        <v>8.8</v>
      </c>
      <c r="I23" s="505">
        <v>9.1</v>
      </c>
      <c r="J23" s="505">
        <v>9.7</v>
      </c>
      <c r="K23" s="505">
        <v>12.4</v>
      </c>
      <c r="L23" s="508">
        <v>17</v>
      </c>
      <c r="M23" s="505">
        <v>21.6</v>
      </c>
      <c r="N23" s="505">
        <v>25.8</v>
      </c>
      <c r="O23" s="505">
        <v>28.2</v>
      </c>
      <c r="P23" s="505">
        <v>27.3</v>
      </c>
      <c r="Q23" s="505">
        <v>26.8</v>
      </c>
      <c r="R23" s="505">
        <v>20.9</v>
      </c>
      <c r="S23" s="505">
        <v>19.8</v>
      </c>
      <c r="T23" s="505">
        <v>19.5</v>
      </c>
      <c r="U23" s="505">
        <v>22.4</v>
      </c>
      <c r="V23" s="505">
        <v>25.6</v>
      </c>
      <c r="W23" s="505">
        <v>25.1</v>
      </c>
      <c r="X23" s="505">
        <v>23.6</v>
      </c>
      <c r="Y23" s="508">
        <v>26</v>
      </c>
      <c r="Z23" s="505">
        <v>26.7</v>
      </c>
      <c r="AA23" s="505">
        <v>26.4</v>
      </c>
      <c r="AB23" s="505">
        <v>27.6</v>
      </c>
      <c r="AC23" s="505">
        <v>28.9</v>
      </c>
      <c r="AD23" s="505">
        <v>26.1</v>
      </c>
      <c r="AE23" s="505">
        <v>29.3</v>
      </c>
      <c r="AF23" s="508">
        <v>39.4</v>
      </c>
      <c r="AG23" s="505">
        <v>37.2</v>
      </c>
      <c r="AH23" s="508">
        <v>34.5</v>
      </c>
      <c r="AI23" s="508">
        <v>34.275352704435896</v>
      </c>
      <c r="AJ23" s="508">
        <v>38.5874132059617</v>
      </c>
      <c r="AK23" s="508">
        <v>46.3270089779311</v>
      </c>
      <c r="AL23" s="508">
        <v>49.64397859448941</v>
      </c>
      <c r="AM23" s="508">
        <v>49.754544248374685</v>
      </c>
      <c r="AN23" s="508">
        <v>55.61452390429437</v>
      </c>
    </row>
    <row r="24" spans="1:40" ht="15">
      <c r="A24" s="505" t="s">
        <v>84</v>
      </c>
      <c r="B24" s="505">
        <v>6.8</v>
      </c>
      <c r="C24" s="505">
        <v>7.8</v>
      </c>
      <c r="D24" s="505">
        <v>7.8</v>
      </c>
      <c r="E24" s="505">
        <v>8.1</v>
      </c>
      <c r="F24" s="505">
        <v>8.6</v>
      </c>
      <c r="G24" s="505">
        <v>8.9</v>
      </c>
      <c r="H24" s="505">
        <v>9.5</v>
      </c>
      <c r="I24" s="505">
        <v>9.6</v>
      </c>
      <c r="J24" s="505">
        <v>11.6</v>
      </c>
      <c r="K24" s="505">
        <v>12.7</v>
      </c>
      <c r="L24" s="505">
        <v>16.7</v>
      </c>
      <c r="M24" s="505">
        <v>18.8</v>
      </c>
      <c r="N24" s="505">
        <v>19.4</v>
      </c>
      <c r="O24" s="505">
        <v>19.7</v>
      </c>
      <c r="P24" s="505">
        <v>21.3</v>
      </c>
      <c r="Q24" s="505">
        <v>26.8</v>
      </c>
      <c r="R24" s="505">
        <v>26.9</v>
      </c>
      <c r="S24" s="505">
        <v>28.3</v>
      </c>
      <c r="T24" s="505">
        <v>31.9</v>
      </c>
      <c r="U24" s="505">
        <v>32.6</v>
      </c>
      <c r="V24" s="508">
        <v>37</v>
      </c>
      <c r="W24" s="505">
        <v>37.4</v>
      </c>
      <c r="X24" s="505">
        <v>37.4</v>
      </c>
      <c r="Y24" s="505">
        <v>50.3</v>
      </c>
      <c r="Z24" s="505">
        <v>50.7</v>
      </c>
      <c r="AA24" s="508">
        <v>46</v>
      </c>
      <c r="AB24" s="505">
        <v>48.2</v>
      </c>
      <c r="AC24" s="505">
        <v>50.1</v>
      </c>
      <c r="AD24" s="505">
        <v>51.3</v>
      </c>
      <c r="AE24" s="505">
        <v>50.8</v>
      </c>
      <c r="AF24" s="508">
        <v>51.2</v>
      </c>
      <c r="AG24" s="505">
        <v>49.8</v>
      </c>
      <c r="AH24" s="508">
        <v>51.4</v>
      </c>
      <c r="AI24" s="508">
        <v>52.07642297996551</v>
      </c>
      <c r="AJ24" s="508">
        <v>52.96094821104772</v>
      </c>
      <c r="AK24" s="508">
        <v>54.84056432709743</v>
      </c>
      <c r="AL24" s="508">
        <v>55.28282694263854</v>
      </c>
      <c r="AM24" s="508">
        <v>56.38848348149131</v>
      </c>
      <c r="AN24" s="508">
        <v>58.48923090531158</v>
      </c>
    </row>
    <row r="25" spans="1:40" ht="15">
      <c r="A25" s="505" t="s">
        <v>85</v>
      </c>
      <c r="B25" s="505">
        <v>65.1</v>
      </c>
      <c r="C25" s="505">
        <v>66.6</v>
      </c>
      <c r="D25" s="505">
        <v>67.5</v>
      </c>
      <c r="E25" s="508">
        <v>66</v>
      </c>
      <c r="F25" s="505">
        <v>54.5</v>
      </c>
      <c r="G25" s="505">
        <v>55.3</v>
      </c>
      <c r="H25" s="505">
        <v>52.1</v>
      </c>
      <c r="I25" s="505">
        <v>51.5</v>
      </c>
      <c r="J25" s="505">
        <v>54.5</v>
      </c>
      <c r="K25" s="505">
        <v>50.6</v>
      </c>
      <c r="L25" s="505">
        <v>49.5</v>
      </c>
      <c r="M25" s="505">
        <v>46.6</v>
      </c>
      <c r="N25" s="508">
        <v>43</v>
      </c>
      <c r="O25" s="505">
        <v>41.1</v>
      </c>
      <c r="P25" s="505">
        <v>43.8</v>
      </c>
      <c r="Q25" s="508">
        <v>50</v>
      </c>
      <c r="R25" s="505">
        <v>56.4</v>
      </c>
      <c r="S25" s="505">
        <v>58.8</v>
      </c>
      <c r="T25" s="505">
        <v>62.1</v>
      </c>
      <c r="U25" s="505">
        <v>59.3</v>
      </c>
      <c r="V25" s="505">
        <v>59.1</v>
      </c>
      <c r="W25" s="508">
        <v>60</v>
      </c>
      <c r="X25" s="505">
        <v>61.3</v>
      </c>
      <c r="Y25" s="505">
        <v>65.9</v>
      </c>
      <c r="Z25" s="505">
        <v>65.5</v>
      </c>
      <c r="AA25" s="505">
        <v>63.5</v>
      </c>
      <c r="AB25" s="505">
        <v>63.6</v>
      </c>
      <c r="AC25" s="505">
        <v>63.4</v>
      </c>
      <c r="AD25" s="505">
        <v>66.2</v>
      </c>
      <c r="AE25" s="505">
        <v>63.4</v>
      </c>
      <c r="AF25" s="508">
        <v>56.51214128035321</v>
      </c>
      <c r="AG25" s="505">
        <v>57.3</v>
      </c>
      <c r="AH25" s="508">
        <v>59.8</v>
      </c>
      <c r="AI25" s="508">
        <v>60.30729833546735</v>
      </c>
      <c r="AJ25" s="508">
        <v>57.85024154589371</v>
      </c>
      <c r="AK25" s="508">
        <v>54.20765027322405</v>
      </c>
      <c r="AL25" s="508">
        <v>52.68703898840885</v>
      </c>
      <c r="AM25" s="508">
        <v>53.125</v>
      </c>
      <c r="AN25" s="508">
        <v>51.259689922480625</v>
      </c>
    </row>
    <row r="26" spans="1:40" ht="15">
      <c r="A26" s="505" t="s">
        <v>86</v>
      </c>
      <c r="B26" s="505">
        <v>10.5</v>
      </c>
      <c r="C26" s="505">
        <v>11.7</v>
      </c>
      <c r="D26" s="505">
        <v>11.5</v>
      </c>
      <c r="E26" s="505">
        <v>12.3</v>
      </c>
      <c r="F26" s="505">
        <v>15.7</v>
      </c>
      <c r="G26" s="505">
        <v>16.2</v>
      </c>
      <c r="H26" s="505">
        <v>18.3</v>
      </c>
      <c r="I26" s="505">
        <v>18.7</v>
      </c>
      <c r="J26" s="505">
        <v>21.3</v>
      </c>
      <c r="K26" s="508">
        <v>25</v>
      </c>
      <c r="L26" s="505">
        <v>33.7</v>
      </c>
      <c r="M26" s="505">
        <v>40.4</v>
      </c>
      <c r="N26" s="505">
        <v>45.2</v>
      </c>
      <c r="O26" s="505">
        <v>47.8</v>
      </c>
      <c r="P26" s="505">
        <v>48.6</v>
      </c>
      <c r="Q26" s="505">
        <v>53.6</v>
      </c>
      <c r="R26" s="505">
        <v>47.8</v>
      </c>
      <c r="S26" s="505">
        <v>48.2</v>
      </c>
      <c r="T26" s="505">
        <v>51.4</v>
      </c>
      <c r="U26" s="508">
        <v>55</v>
      </c>
      <c r="V26" s="505">
        <v>62.6</v>
      </c>
      <c r="W26" s="505">
        <v>62.5</v>
      </c>
      <c r="X26" s="508">
        <v>61</v>
      </c>
      <c r="Y26" s="505">
        <v>76.3</v>
      </c>
      <c r="Z26" s="505">
        <v>77.4</v>
      </c>
      <c r="AA26" s="505">
        <v>72.4</v>
      </c>
      <c r="AB26" s="505">
        <v>75.8</v>
      </c>
      <c r="AC26" s="508">
        <v>79</v>
      </c>
      <c r="AD26" s="505">
        <v>77.4</v>
      </c>
      <c r="AE26" s="505">
        <v>80.2</v>
      </c>
      <c r="AF26" s="508">
        <v>90.6</v>
      </c>
      <c r="AG26" s="505">
        <v>86.9</v>
      </c>
      <c r="AH26" s="508">
        <v>85.9</v>
      </c>
      <c r="AI26" s="508">
        <v>86.3517756844014</v>
      </c>
      <c r="AJ26" s="508">
        <v>91.54836141700943</v>
      </c>
      <c r="AK26" s="508">
        <v>101.16757330502853</v>
      </c>
      <c r="AL26" s="508">
        <v>104.92680553712795</v>
      </c>
      <c r="AM26" s="508">
        <v>106.143027729866</v>
      </c>
      <c r="AN26" s="508">
        <v>114.10375480960595</v>
      </c>
    </row>
    <row r="27" spans="1:38" ht="18">
      <c r="A27" s="505" t="s">
        <v>126</v>
      </c>
      <c r="AF27" s="508"/>
      <c r="AH27" s="508"/>
      <c r="AI27" s="508"/>
      <c r="AL27" s="508"/>
    </row>
    <row r="28" spans="1:40" ht="15">
      <c r="A28" s="505" t="s">
        <v>83</v>
      </c>
      <c r="R28" s="505">
        <v>20.9</v>
      </c>
      <c r="S28" s="505">
        <v>19.8</v>
      </c>
      <c r="T28" s="505">
        <v>19.5</v>
      </c>
      <c r="U28" s="505">
        <v>22.2</v>
      </c>
      <c r="V28" s="505">
        <v>25.6</v>
      </c>
      <c r="W28" s="505">
        <v>25.1</v>
      </c>
      <c r="X28" s="505">
        <v>23.6</v>
      </c>
      <c r="Y28" s="505">
        <v>25.9</v>
      </c>
      <c r="Z28" s="508">
        <v>24</v>
      </c>
      <c r="AA28" s="508">
        <v>23.2</v>
      </c>
      <c r="AB28" s="508">
        <v>24.1</v>
      </c>
      <c r="AC28" s="508">
        <v>25.8</v>
      </c>
      <c r="AD28" s="508">
        <v>23</v>
      </c>
      <c r="AE28" s="508">
        <v>26.3</v>
      </c>
      <c r="AF28" s="508">
        <v>36.5</v>
      </c>
      <c r="AG28" s="505">
        <v>34.5</v>
      </c>
      <c r="AH28" s="508">
        <v>31.8</v>
      </c>
      <c r="AI28" s="508">
        <v>31.621777011189245</v>
      </c>
      <c r="AJ28" s="508">
        <v>35.93383751271505</v>
      </c>
      <c r="AK28" s="508">
        <v>43.67343328468445</v>
      </c>
      <c r="AL28" s="508">
        <v>49.754544248374685</v>
      </c>
      <c r="AM28" s="508">
        <v>49.86510990225997</v>
      </c>
      <c r="AN28" s="508">
        <v>55.39339259652382</v>
      </c>
    </row>
    <row r="29" spans="1:40" ht="15">
      <c r="A29" s="505" t="s">
        <v>84</v>
      </c>
      <c r="R29" s="505">
        <v>25.1</v>
      </c>
      <c r="S29" s="505">
        <v>26.3</v>
      </c>
      <c r="T29" s="505">
        <v>29.6</v>
      </c>
      <c r="U29" s="505">
        <v>30.3</v>
      </c>
      <c r="V29" s="505">
        <v>34.2</v>
      </c>
      <c r="W29" s="505">
        <v>34.1</v>
      </c>
      <c r="X29" s="505">
        <v>33.9</v>
      </c>
      <c r="Y29" s="505">
        <v>44.5</v>
      </c>
      <c r="Z29" s="508">
        <v>44.8</v>
      </c>
      <c r="AA29" s="508">
        <v>46.2</v>
      </c>
      <c r="AB29" s="508">
        <v>48.1</v>
      </c>
      <c r="AC29" s="508">
        <v>50</v>
      </c>
      <c r="AD29" s="508">
        <v>51.3</v>
      </c>
      <c r="AE29" s="508">
        <v>50.8</v>
      </c>
      <c r="AF29" s="508">
        <v>51.2</v>
      </c>
      <c r="AG29" s="505">
        <v>50.1</v>
      </c>
      <c r="AH29" s="508">
        <v>51.1</v>
      </c>
      <c r="AI29" s="508">
        <v>52.40811994162134</v>
      </c>
      <c r="AJ29" s="508">
        <v>52.96094821104772</v>
      </c>
      <c r="AK29" s="508">
        <v>54.84056432709743</v>
      </c>
      <c r="AL29" s="508">
        <v>55.28282694263854</v>
      </c>
      <c r="AM29" s="508">
        <v>56.38848348149131</v>
      </c>
      <c r="AN29" s="508">
        <v>58.48923090531158</v>
      </c>
    </row>
    <row r="30" spans="1:40" ht="15">
      <c r="A30" s="505" t="s">
        <v>85</v>
      </c>
      <c r="R30" s="505">
        <v>54.6</v>
      </c>
      <c r="S30" s="508">
        <v>57</v>
      </c>
      <c r="T30" s="505">
        <v>60.3</v>
      </c>
      <c r="U30" s="505">
        <v>57.6</v>
      </c>
      <c r="V30" s="508">
        <v>58</v>
      </c>
      <c r="W30" s="505">
        <v>57.6</v>
      </c>
      <c r="X30" s="505">
        <v>58.6</v>
      </c>
      <c r="Y30" s="505">
        <v>63.2</v>
      </c>
      <c r="Z30" s="508">
        <v>65.1</v>
      </c>
      <c r="AA30" s="508">
        <v>66.6</v>
      </c>
      <c r="AB30" s="508">
        <v>66.6</v>
      </c>
      <c r="AC30" s="508">
        <v>66</v>
      </c>
      <c r="AD30" s="508">
        <v>69</v>
      </c>
      <c r="AE30" s="508">
        <v>65.9</v>
      </c>
      <c r="AF30" s="508">
        <v>58.38084378563284</v>
      </c>
      <c r="AG30" s="505">
        <v>59.2</v>
      </c>
      <c r="AH30" s="508">
        <v>61.4</v>
      </c>
      <c r="AI30" s="508">
        <v>62.368421052631575</v>
      </c>
      <c r="AJ30" s="508">
        <v>59.57711442786069</v>
      </c>
      <c r="AK30" s="508">
        <v>55.66778900112234</v>
      </c>
      <c r="AL30" s="508">
        <v>52.63157894736842</v>
      </c>
      <c r="AM30" s="508">
        <v>53.06971904266389</v>
      </c>
      <c r="AN30" s="508">
        <v>51.35922330097088</v>
      </c>
    </row>
    <row r="31" spans="1:40" ht="15">
      <c r="A31" s="505" t="s">
        <v>86</v>
      </c>
      <c r="R31" s="508">
        <v>46</v>
      </c>
      <c r="S31" s="505">
        <v>46.1</v>
      </c>
      <c r="T31" s="505">
        <v>49.1</v>
      </c>
      <c r="U31" s="505">
        <v>52.5</v>
      </c>
      <c r="V31" s="508">
        <v>59</v>
      </c>
      <c r="W31" s="505">
        <v>59.2</v>
      </c>
      <c r="X31" s="505">
        <v>57.5</v>
      </c>
      <c r="Y31" s="505">
        <v>70.4</v>
      </c>
      <c r="Z31" s="508">
        <v>68.8</v>
      </c>
      <c r="AA31" s="508">
        <v>69.4</v>
      </c>
      <c r="AB31" s="508">
        <v>72.2</v>
      </c>
      <c r="AC31" s="508">
        <v>75.8</v>
      </c>
      <c r="AD31" s="508">
        <v>74.3</v>
      </c>
      <c r="AE31" s="508">
        <v>77</v>
      </c>
      <c r="AF31" s="508">
        <v>87.7</v>
      </c>
      <c r="AG31" s="505">
        <v>84.6</v>
      </c>
      <c r="AH31" s="508">
        <v>83.3</v>
      </c>
      <c r="AI31" s="508">
        <v>84.02989695281059</v>
      </c>
      <c r="AJ31" s="508">
        <v>88.89478572376278</v>
      </c>
      <c r="AK31" s="508">
        <v>98.51399761178187</v>
      </c>
      <c r="AL31" s="508">
        <v>105.03737119101324</v>
      </c>
      <c r="AM31" s="508">
        <v>106.25359338375128</v>
      </c>
      <c r="AN31" s="508">
        <v>113.8826235018354</v>
      </c>
    </row>
    <row r="32" spans="1:38" ht="18">
      <c r="A32" s="505" t="s">
        <v>127</v>
      </c>
      <c r="AH32" s="508"/>
      <c r="AI32" s="508"/>
      <c r="AL32" s="508"/>
    </row>
    <row r="33" spans="1:40" ht="15">
      <c r="A33" s="505" t="s">
        <v>83</v>
      </c>
      <c r="B33" s="505">
        <v>2.6</v>
      </c>
      <c r="C33" s="508">
        <v>3</v>
      </c>
      <c r="D33" s="505">
        <v>2.7</v>
      </c>
      <c r="E33" s="505">
        <v>3.4</v>
      </c>
      <c r="F33" s="505">
        <v>5.1</v>
      </c>
      <c r="G33" s="505">
        <v>4.5</v>
      </c>
      <c r="H33" s="505">
        <v>5.3</v>
      </c>
      <c r="I33" s="505">
        <v>5.5</v>
      </c>
      <c r="J33" s="505">
        <v>6.1</v>
      </c>
      <c r="K33" s="505">
        <v>9.2</v>
      </c>
      <c r="L33" s="505">
        <v>13.7</v>
      </c>
      <c r="M33" s="505">
        <v>16.1</v>
      </c>
      <c r="N33" s="508">
        <v>20</v>
      </c>
      <c r="O33" s="505">
        <v>21.3</v>
      </c>
      <c r="P33" s="505">
        <v>23.5</v>
      </c>
      <c r="Q33" s="505">
        <v>25.5</v>
      </c>
      <c r="R33" s="505">
        <v>17.8</v>
      </c>
      <c r="S33" s="505">
        <v>18.4</v>
      </c>
      <c r="T33" s="505">
        <v>18.1</v>
      </c>
      <c r="U33" s="505">
        <v>22.2</v>
      </c>
      <c r="V33" s="505">
        <v>29.1</v>
      </c>
      <c r="W33" s="508">
        <v>29</v>
      </c>
      <c r="X33" s="505">
        <v>27.1</v>
      </c>
      <c r="Y33" s="505">
        <v>30.6</v>
      </c>
      <c r="Z33" s="505">
        <v>28.6</v>
      </c>
      <c r="AA33" s="505">
        <v>25.8</v>
      </c>
      <c r="AB33" s="505">
        <v>22.4</v>
      </c>
      <c r="AC33" s="505">
        <v>22.2</v>
      </c>
      <c r="AD33" s="505">
        <v>18.6</v>
      </c>
      <c r="AE33" s="505">
        <v>21.9</v>
      </c>
      <c r="AF33" s="508">
        <v>38.6</v>
      </c>
      <c r="AG33" s="505">
        <v>39.3</v>
      </c>
      <c r="AH33" s="508">
        <v>36.2</v>
      </c>
      <c r="AI33" s="508">
        <v>31.91713588871157</v>
      </c>
      <c r="AJ33" s="508">
        <v>36.13260666646593</v>
      </c>
      <c r="AK33" s="508">
        <v>47.57459877751347</v>
      </c>
      <c r="AL33" s="508">
        <v>52.19154296267301</v>
      </c>
      <c r="AM33" s="508">
        <v>49.983439221944536</v>
      </c>
      <c r="AN33" s="508">
        <v>63.63353507372055</v>
      </c>
    </row>
    <row r="34" spans="1:40" ht="15">
      <c r="A34" s="505" t="s">
        <v>84</v>
      </c>
      <c r="B34" s="505">
        <v>4.1</v>
      </c>
      <c r="C34" s="505">
        <v>4.8</v>
      </c>
      <c r="D34" s="505">
        <v>4.8</v>
      </c>
      <c r="E34" s="505">
        <v>4.8</v>
      </c>
      <c r="F34" s="505">
        <v>0.5</v>
      </c>
      <c r="G34" s="505">
        <v>0.6</v>
      </c>
      <c r="H34" s="505">
        <v>0.6</v>
      </c>
      <c r="I34" s="505">
        <v>0.6</v>
      </c>
      <c r="J34" s="505">
        <v>0.6</v>
      </c>
      <c r="K34" s="505">
        <v>0.7</v>
      </c>
      <c r="L34" s="505">
        <v>1.3</v>
      </c>
      <c r="M34" s="505">
        <v>2.5</v>
      </c>
      <c r="N34" s="505">
        <v>3.6</v>
      </c>
      <c r="O34" s="505">
        <v>4.2</v>
      </c>
      <c r="P34" s="505">
        <v>5.4</v>
      </c>
      <c r="Q34" s="505">
        <v>5.4</v>
      </c>
      <c r="R34" s="505">
        <v>5.4</v>
      </c>
      <c r="S34" s="505">
        <v>7.6</v>
      </c>
      <c r="T34" s="505">
        <v>6.9</v>
      </c>
      <c r="U34" s="508">
        <v>11</v>
      </c>
      <c r="V34" s="508">
        <v>11</v>
      </c>
      <c r="W34" s="505">
        <v>12.8</v>
      </c>
      <c r="X34" s="505">
        <v>12.8</v>
      </c>
      <c r="Y34" s="505">
        <v>14.8</v>
      </c>
      <c r="Z34" s="505">
        <v>28.5</v>
      </c>
      <c r="AA34" s="505">
        <v>29.2</v>
      </c>
      <c r="AB34" s="505">
        <v>30.6</v>
      </c>
      <c r="AC34" s="505">
        <v>31.6</v>
      </c>
      <c r="AD34" s="505">
        <v>32.4</v>
      </c>
      <c r="AE34" s="505">
        <v>26.8</v>
      </c>
      <c r="AF34" s="508">
        <v>29.5</v>
      </c>
      <c r="AG34" s="505">
        <v>30.5</v>
      </c>
      <c r="AH34" s="508">
        <v>31.2</v>
      </c>
      <c r="AI34" s="508">
        <v>31.816767536860276</v>
      </c>
      <c r="AJ34" s="508">
        <v>33.43269800166612</v>
      </c>
      <c r="AK34" s="508">
        <v>36.6344484257224</v>
      </c>
      <c r="AL34" s="508">
        <v>36.13260666646593</v>
      </c>
      <c r="AM34" s="508">
        <v>38.13997370349181</v>
      </c>
      <c r="AN34" s="508">
        <v>41.251392610881936</v>
      </c>
    </row>
    <row r="35" spans="1:40" ht="15">
      <c r="A35" s="505" t="s">
        <v>85</v>
      </c>
      <c r="B35" s="505">
        <v>61.2</v>
      </c>
      <c r="C35" s="505">
        <v>61.4</v>
      </c>
      <c r="D35" s="505">
        <v>64.2</v>
      </c>
      <c r="E35" s="505">
        <v>58.3</v>
      </c>
      <c r="F35" s="505">
        <v>9.1</v>
      </c>
      <c r="G35" s="505">
        <v>10.9</v>
      </c>
      <c r="H35" s="505">
        <v>10.9</v>
      </c>
      <c r="I35" s="505">
        <v>9.6</v>
      </c>
      <c r="J35" s="508">
        <v>9</v>
      </c>
      <c r="K35" s="505">
        <v>6.7</v>
      </c>
      <c r="L35" s="505">
        <v>8.5</v>
      </c>
      <c r="M35" s="505">
        <v>13.5</v>
      </c>
      <c r="N35" s="505">
        <v>15.3</v>
      </c>
      <c r="O35" s="505">
        <v>16.6</v>
      </c>
      <c r="P35" s="505">
        <v>18.7</v>
      </c>
      <c r="Q35" s="505">
        <v>17.5</v>
      </c>
      <c r="R35" s="505">
        <v>17.5</v>
      </c>
      <c r="S35" s="505">
        <v>29.2</v>
      </c>
      <c r="T35" s="508">
        <v>33</v>
      </c>
      <c r="U35" s="505">
        <v>33.1</v>
      </c>
      <c r="V35" s="505">
        <v>27.4</v>
      </c>
      <c r="W35" s="505">
        <v>30.6</v>
      </c>
      <c r="X35" s="505">
        <v>32.1</v>
      </c>
      <c r="Y35" s="505">
        <v>32.6</v>
      </c>
      <c r="Z35" s="505">
        <v>49.9</v>
      </c>
      <c r="AA35" s="505">
        <v>53.1</v>
      </c>
      <c r="AB35" s="505">
        <v>57.7</v>
      </c>
      <c r="AC35" s="505">
        <v>58.8</v>
      </c>
      <c r="AD35" s="505">
        <v>63.5</v>
      </c>
      <c r="AE35" s="505">
        <v>55.1</v>
      </c>
      <c r="AF35" s="508">
        <v>43.3186490455213</v>
      </c>
      <c r="AG35" s="505">
        <v>43.7</v>
      </c>
      <c r="AH35" s="508">
        <v>46.3</v>
      </c>
      <c r="AI35" s="508">
        <v>49.92125984251968</v>
      </c>
      <c r="AJ35" s="508">
        <v>48.059443081806386</v>
      </c>
      <c r="AK35" s="508">
        <v>43.5041716328963</v>
      </c>
      <c r="AL35" s="508">
        <v>40.909090909090914</v>
      </c>
      <c r="AM35" s="508">
        <v>43.280182232346235</v>
      </c>
      <c r="AN35" s="508">
        <v>39.33014354066986</v>
      </c>
    </row>
    <row r="36" spans="1:40" ht="15">
      <c r="A36" s="505" t="s">
        <v>86</v>
      </c>
      <c r="B36" s="505">
        <v>6.8</v>
      </c>
      <c r="C36" s="505">
        <v>7.8</v>
      </c>
      <c r="D36" s="505">
        <v>7.5</v>
      </c>
      <c r="E36" s="505">
        <v>8.2</v>
      </c>
      <c r="F36" s="505">
        <v>5.6</v>
      </c>
      <c r="G36" s="505">
        <v>5.9</v>
      </c>
      <c r="H36" s="505">
        <v>5.9</v>
      </c>
      <c r="I36" s="505">
        <v>6.1</v>
      </c>
      <c r="J36" s="505">
        <v>6.7</v>
      </c>
      <c r="K36" s="505">
        <v>9.9</v>
      </c>
      <c r="L36" s="508">
        <v>15</v>
      </c>
      <c r="M36" s="505">
        <v>18.6</v>
      </c>
      <c r="N36" s="505">
        <v>23.6</v>
      </c>
      <c r="O36" s="505">
        <v>25.5</v>
      </c>
      <c r="P36" s="505">
        <v>28.9</v>
      </c>
      <c r="Q36" s="505">
        <v>30.9</v>
      </c>
      <c r="R36" s="505">
        <v>30.9</v>
      </c>
      <c r="S36" s="508">
        <v>26</v>
      </c>
      <c r="T36" s="508">
        <v>27</v>
      </c>
      <c r="U36" s="505">
        <v>33.2</v>
      </c>
      <c r="V36" s="505">
        <v>40.1</v>
      </c>
      <c r="W36" s="505">
        <v>41.8</v>
      </c>
      <c r="X36" s="505">
        <v>39.9</v>
      </c>
      <c r="Y36" s="505">
        <v>45.4</v>
      </c>
      <c r="Z36" s="505">
        <v>57.1</v>
      </c>
      <c r="AA36" s="508">
        <v>55</v>
      </c>
      <c r="AB36" s="508">
        <v>53</v>
      </c>
      <c r="AC36" s="508">
        <v>53.8</v>
      </c>
      <c r="AD36" s="508">
        <v>51</v>
      </c>
      <c r="AE36" s="505">
        <v>48.7</v>
      </c>
      <c r="AF36" s="508">
        <v>68.1</v>
      </c>
      <c r="AG36" s="505">
        <v>69.9</v>
      </c>
      <c r="AH36" s="508">
        <v>67.4</v>
      </c>
      <c r="AI36" s="508">
        <v>63.733903425571846</v>
      </c>
      <c r="AJ36" s="508">
        <v>69.56530466813204</v>
      </c>
      <c r="AK36" s="508">
        <v>84.20904720323587</v>
      </c>
      <c r="AL36" s="508">
        <v>88.32414962913894</v>
      </c>
      <c r="AM36" s="508">
        <v>88.12341292543636</v>
      </c>
      <c r="AN36" s="508">
        <v>104.88492768460249</v>
      </c>
    </row>
    <row r="37" spans="1:38" ht="18">
      <c r="A37" s="505" t="s">
        <v>128</v>
      </c>
      <c r="AH37" s="508"/>
      <c r="AI37" s="508"/>
      <c r="AL37" s="508"/>
    </row>
    <row r="38" spans="1:40" ht="15">
      <c r="A38" s="505" t="s">
        <v>83</v>
      </c>
      <c r="O38" s="505">
        <v>5.3</v>
      </c>
      <c r="P38" s="505">
        <v>5.1</v>
      </c>
      <c r="Q38" s="505">
        <v>5.3</v>
      </c>
      <c r="R38" s="505">
        <v>5.1</v>
      </c>
      <c r="S38" s="505">
        <v>3.6</v>
      </c>
      <c r="T38" s="505">
        <v>4.1</v>
      </c>
      <c r="U38" s="505">
        <v>4.6</v>
      </c>
      <c r="V38" s="505">
        <v>4.7</v>
      </c>
      <c r="W38" s="505">
        <v>4.8</v>
      </c>
      <c r="X38" s="505">
        <v>4.1</v>
      </c>
      <c r="Y38" s="505">
        <v>4.1</v>
      </c>
      <c r="Z38" s="505">
        <v>4.2</v>
      </c>
      <c r="AA38" s="505">
        <v>4.4</v>
      </c>
      <c r="AB38" s="505">
        <v>4.5</v>
      </c>
      <c r="AC38" s="505">
        <v>4.9</v>
      </c>
      <c r="AD38" s="505">
        <v>4.9</v>
      </c>
      <c r="AE38" s="505">
        <v>4.3</v>
      </c>
      <c r="AF38" s="508">
        <v>4.7</v>
      </c>
      <c r="AG38" s="505">
        <v>5.9</v>
      </c>
      <c r="AH38" s="508">
        <v>5.3</v>
      </c>
      <c r="AI38" s="508">
        <v>4.9209603809775775</v>
      </c>
      <c r="AJ38" s="508">
        <v>5.613929492691315</v>
      </c>
      <c r="AK38" s="508">
        <v>6.9184469872346055</v>
      </c>
      <c r="AL38" s="508">
        <v>7.335141213043191</v>
      </c>
      <c r="AM38" s="508">
        <v>7.685693498247238</v>
      </c>
      <c r="AN38" s="508">
        <v>16.08571995502348</v>
      </c>
    </row>
    <row r="39" spans="1:40" ht="15">
      <c r="A39" s="505" t="s">
        <v>84</v>
      </c>
      <c r="O39" s="505">
        <v>0.2</v>
      </c>
      <c r="P39" s="505">
        <v>1.4</v>
      </c>
      <c r="Q39" s="508">
        <v>2</v>
      </c>
      <c r="R39" s="508">
        <v>2</v>
      </c>
      <c r="S39" s="505">
        <v>4.2</v>
      </c>
      <c r="T39" s="505">
        <v>4.1</v>
      </c>
      <c r="U39" s="505">
        <v>4.9</v>
      </c>
      <c r="V39" s="505">
        <v>5.3</v>
      </c>
      <c r="W39" s="505">
        <v>13.2</v>
      </c>
      <c r="X39" s="505">
        <v>13.2</v>
      </c>
      <c r="Y39" s="508">
        <v>16</v>
      </c>
      <c r="Z39" s="505">
        <v>16.2</v>
      </c>
      <c r="AA39" s="505">
        <v>16.5</v>
      </c>
      <c r="AB39" s="505">
        <v>17.5</v>
      </c>
      <c r="AC39" s="505">
        <v>18.1</v>
      </c>
      <c r="AD39" s="505">
        <v>18.3</v>
      </c>
      <c r="AE39" s="505">
        <v>18.2</v>
      </c>
      <c r="AF39" s="508">
        <v>18.3</v>
      </c>
      <c r="AG39" s="505">
        <v>23.4</v>
      </c>
      <c r="AH39" s="508">
        <v>26.6</v>
      </c>
      <c r="AI39" s="508">
        <v>31.073483696011643</v>
      </c>
      <c r="AJ39" s="508">
        <v>36.00853892453205</v>
      </c>
      <c r="AK39" s="508">
        <v>36.15318473444011</v>
      </c>
      <c r="AL39" s="508">
        <v>36.33838216813281</v>
      </c>
      <c r="AM39" s="508">
        <v>36.8542893048482</v>
      </c>
      <c r="AN39" s="508">
        <v>39.47351015278788</v>
      </c>
    </row>
    <row r="40" spans="1:40" ht="15">
      <c r="A40" s="505" t="s">
        <v>85</v>
      </c>
      <c r="O40" s="505">
        <v>2.9</v>
      </c>
      <c r="P40" s="505">
        <v>21.7</v>
      </c>
      <c r="Q40" s="505">
        <v>21.7</v>
      </c>
      <c r="R40" s="505">
        <v>28.1</v>
      </c>
      <c r="S40" s="505">
        <v>53.5</v>
      </c>
      <c r="T40" s="508">
        <v>50</v>
      </c>
      <c r="U40" s="505">
        <v>51.6</v>
      </c>
      <c r="V40" s="508">
        <v>53</v>
      </c>
      <c r="W40" s="505">
        <v>73.3</v>
      </c>
      <c r="X40" s="505">
        <v>76.3</v>
      </c>
      <c r="Y40" s="505">
        <v>79.6</v>
      </c>
      <c r="Z40" s="505">
        <v>79.4</v>
      </c>
      <c r="AA40" s="505">
        <v>78.9</v>
      </c>
      <c r="AB40" s="505">
        <v>79.5</v>
      </c>
      <c r="AC40" s="508">
        <v>79</v>
      </c>
      <c r="AD40" s="505">
        <v>78.8</v>
      </c>
      <c r="AE40" s="505">
        <v>80.8</v>
      </c>
      <c r="AF40" s="508">
        <v>79.56521739130436</v>
      </c>
      <c r="AG40" s="505">
        <v>79.8</v>
      </c>
      <c r="AH40" s="508">
        <v>83.3</v>
      </c>
      <c r="AI40" s="508">
        <v>86.32855567805954</v>
      </c>
      <c r="AJ40" s="508">
        <v>86.51226199172687</v>
      </c>
      <c r="AK40" s="508">
        <v>83.93734643734643</v>
      </c>
      <c r="AL40" s="508">
        <v>83.20460396789338</v>
      </c>
      <c r="AM40" s="508">
        <v>82.74428274428274</v>
      </c>
      <c r="AN40" s="508">
        <v>71.04761904761904</v>
      </c>
    </row>
    <row r="41" spans="1:40" ht="15">
      <c r="A41" s="505" t="s">
        <v>86</v>
      </c>
      <c r="O41" s="505">
        <v>5.5</v>
      </c>
      <c r="P41" s="505">
        <v>6.5</v>
      </c>
      <c r="Q41" s="505">
        <v>7.3</v>
      </c>
      <c r="R41" s="505">
        <v>7.1</v>
      </c>
      <c r="S41" s="505">
        <v>7.8</v>
      </c>
      <c r="T41" s="505">
        <v>8.2</v>
      </c>
      <c r="U41" s="505">
        <v>9.5</v>
      </c>
      <c r="V41" s="508">
        <v>10</v>
      </c>
      <c r="W41" s="508">
        <v>18</v>
      </c>
      <c r="X41" s="505">
        <v>17.3</v>
      </c>
      <c r="Y41" s="505">
        <v>20.1</v>
      </c>
      <c r="Z41" s="505">
        <v>20.4</v>
      </c>
      <c r="AA41" s="505">
        <v>20.9</v>
      </c>
      <c r="AB41" s="508">
        <v>22</v>
      </c>
      <c r="AC41" s="505">
        <v>22.9</v>
      </c>
      <c r="AD41" s="505">
        <v>23.2</v>
      </c>
      <c r="AE41" s="505">
        <v>22.5</v>
      </c>
      <c r="AF41" s="508">
        <v>23</v>
      </c>
      <c r="AG41" s="505">
        <v>29.4</v>
      </c>
      <c r="AH41" s="508">
        <v>32</v>
      </c>
      <c r="AI41" s="508">
        <v>35.99444407698922</v>
      </c>
      <c r="AJ41" s="508">
        <v>41.62246841722336</v>
      </c>
      <c r="AK41" s="508">
        <v>43.07163172167471</v>
      </c>
      <c r="AL41" s="508">
        <v>43.673523381176004</v>
      </c>
      <c r="AM41" s="508">
        <v>44.53998280309544</v>
      </c>
      <c r="AN41" s="508">
        <v>55.559230107811366</v>
      </c>
    </row>
    <row r="42" spans="1:38" ht="18">
      <c r="A42" s="505" t="s">
        <v>129</v>
      </c>
      <c r="AH42" s="508"/>
      <c r="AI42" s="508"/>
      <c r="AL42" s="508"/>
    </row>
    <row r="43" spans="1:40" ht="15">
      <c r="A43" s="505" t="s">
        <v>83</v>
      </c>
      <c r="Y43" s="505">
        <v>11.9</v>
      </c>
      <c r="Z43" s="505">
        <v>10.9</v>
      </c>
      <c r="AA43" s="505">
        <v>10.9</v>
      </c>
      <c r="AB43" s="505">
        <v>11.2</v>
      </c>
      <c r="AC43" s="505">
        <v>11.3</v>
      </c>
      <c r="AD43" s="505">
        <v>11.5</v>
      </c>
      <c r="AE43" s="505">
        <v>11.5</v>
      </c>
      <c r="AF43" s="508">
        <v>11.2</v>
      </c>
      <c r="AG43" s="505">
        <v>10.9</v>
      </c>
      <c r="AH43" s="508">
        <v>12.4</v>
      </c>
      <c r="AI43" s="505">
        <v>12.6</v>
      </c>
      <c r="AJ43" s="505">
        <v>13.8</v>
      </c>
      <c r="AK43" s="505">
        <v>13.7</v>
      </c>
      <c r="AL43" s="508">
        <v>14.6</v>
      </c>
      <c r="AM43" s="508">
        <v>15.8</v>
      </c>
      <c r="AN43" s="505">
        <v>16.7</v>
      </c>
    </row>
    <row r="44" spans="1:40" ht="15">
      <c r="A44" s="505" t="s">
        <v>84</v>
      </c>
      <c r="Y44" s="508">
        <v>0</v>
      </c>
      <c r="Z44" s="508">
        <v>0</v>
      </c>
      <c r="AA44" s="508">
        <v>0</v>
      </c>
      <c r="AB44" s="508">
        <v>0</v>
      </c>
      <c r="AC44" s="508">
        <v>0</v>
      </c>
      <c r="AD44" s="508">
        <v>0</v>
      </c>
      <c r="AE44" s="508">
        <v>0</v>
      </c>
      <c r="AF44" s="508">
        <v>0</v>
      </c>
      <c r="AG44" s="508">
        <v>0</v>
      </c>
      <c r="AH44" s="508">
        <v>0</v>
      </c>
      <c r="AI44" s="508">
        <v>0</v>
      </c>
      <c r="AJ44" s="508">
        <v>0</v>
      </c>
      <c r="AK44" s="508">
        <v>0</v>
      </c>
      <c r="AL44" s="508">
        <v>0</v>
      </c>
      <c r="AM44" s="508">
        <v>0</v>
      </c>
      <c r="AN44" s="505">
        <v>0</v>
      </c>
    </row>
    <row r="45" spans="1:40" ht="15">
      <c r="A45" s="505" t="s">
        <v>85</v>
      </c>
      <c r="Y45" s="508">
        <v>0</v>
      </c>
      <c r="Z45" s="508">
        <v>0</v>
      </c>
      <c r="AA45" s="508">
        <v>0</v>
      </c>
      <c r="AB45" s="508">
        <v>0</v>
      </c>
      <c r="AC45" s="508">
        <v>0</v>
      </c>
      <c r="AD45" s="508">
        <v>0</v>
      </c>
      <c r="AE45" s="508">
        <v>0</v>
      </c>
      <c r="AF45" s="508">
        <v>0</v>
      </c>
      <c r="AG45" s="508">
        <v>0</v>
      </c>
      <c r="AH45" s="508">
        <v>0</v>
      </c>
      <c r="AI45" s="508">
        <v>0</v>
      </c>
      <c r="AJ45" s="508">
        <v>0</v>
      </c>
      <c r="AK45" s="508">
        <v>0</v>
      </c>
      <c r="AL45" s="508">
        <v>0</v>
      </c>
      <c r="AM45" s="508">
        <v>0</v>
      </c>
      <c r="AN45" s="505">
        <v>0</v>
      </c>
    </row>
    <row r="46" spans="1:40" ht="15">
      <c r="A46" s="505" t="s">
        <v>86</v>
      </c>
      <c r="Y46" s="505">
        <v>11.9</v>
      </c>
      <c r="Z46" s="505">
        <v>10.9</v>
      </c>
      <c r="AA46" s="505">
        <v>10.9</v>
      </c>
      <c r="AB46" s="505">
        <v>11.2</v>
      </c>
      <c r="AC46" s="505">
        <v>11.3</v>
      </c>
      <c r="AD46" s="505">
        <v>11.5</v>
      </c>
      <c r="AE46" s="505">
        <v>11.5</v>
      </c>
      <c r="AF46" s="508">
        <v>11.2</v>
      </c>
      <c r="AG46" s="505">
        <v>10.9</v>
      </c>
      <c r="AH46" s="508">
        <v>12.4</v>
      </c>
      <c r="AI46" s="505">
        <v>12.6</v>
      </c>
      <c r="AJ46" s="505">
        <v>13.8</v>
      </c>
      <c r="AK46" s="505">
        <v>13.7</v>
      </c>
      <c r="AL46" s="508">
        <v>14.6</v>
      </c>
      <c r="AM46" s="508">
        <v>15.8</v>
      </c>
      <c r="AN46" s="505">
        <v>16.7</v>
      </c>
    </row>
    <row r="47" spans="1:38" ht="18">
      <c r="A47" s="505" t="s">
        <v>130</v>
      </c>
      <c r="AH47" s="508"/>
      <c r="AL47" s="508"/>
    </row>
    <row r="48" spans="1:40" ht="15">
      <c r="A48" s="505" t="s">
        <v>83</v>
      </c>
      <c r="Q48" s="505">
        <v>9.3</v>
      </c>
      <c r="R48" s="505">
        <v>10.7</v>
      </c>
      <c r="S48" s="505">
        <v>10.8</v>
      </c>
      <c r="T48" s="505">
        <v>10.7</v>
      </c>
      <c r="U48" s="508">
        <v>12</v>
      </c>
      <c r="V48" s="505">
        <v>11.8</v>
      </c>
      <c r="W48" s="505">
        <v>12.7</v>
      </c>
      <c r="X48" s="505">
        <v>12.4</v>
      </c>
      <c r="Y48" s="505">
        <v>11.3</v>
      </c>
      <c r="Z48" s="505">
        <v>11.6</v>
      </c>
      <c r="AA48" s="505">
        <v>10.9</v>
      </c>
      <c r="AB48" s="505">
        <v>10.4</v>
      </c>
      <c r="AC48" s="505">
        <v>10.8</v>
      </c>
      <c r="AD48" s="505">
        <v>10.4</v>
      </c>
      <c r="AE48" s="508">
        <v>11</v>
      </c>
      <c r="AF48" s="508">
        <v>10.9</v>
      </c>
      <c r="AG48" s="505">
        <v>11.1</v>
      </c>
      <c r="AH48" s="508">
        <v>11.4</v>
      </c>
      <c r="AI48" s="508">
        <v>11</v>
      </c>
      <c r="AJ48" s="505">
        <v>12.6</v>
      </c>
      <c r="AK48" s="508">
        <v>11.8</v>
      </c>
      <c r="AL48" s="508">
        <v>12</v>
      </c>
      <c r="AM48" s="508">
        <v>13.2</v>
      </c>
      <c r="AN48" s="508">
        <v>14.8</v>
      </c>
    </row>
    <row r="49" spans="1:40" ht="15">
      <c r="A49" s="505" t="s">
        <v>84</v>
      </c>
      <c r="Q49" s="508">
        <v>0</v>
      </c>
      <c r="R49" s="508">
        <v>0</v>
      </c>
      <c r="S49" s="508">
        <v>0</v>
      </c>
      <c r="T49" s="508">
        <v>0</v>
      </c>
      <c r="U49" s="508">
        <v>0</v>
      </c>
      <c r="V49" s="508">
        <v>0</v>
      </c>
      <c r="W49" s="505">
        <v>1.5</v>
      </c>
      <c r="X49" s="505">
        <v>1.5</v>
      </c>
      <c r="Y49" s="505">
        <v>1.5</v>
      </c>
      <c r="Z49" s="505">
        <v>1.5</v>
      </c>
      <c r="AA49" s="505">
        <v>1.5</v>
      </c>
      <c r="AB49" s="505">
        <v>1.5</v>
      </c>
      <c r="AC49" s="505">
        <v>1.5</v>
      </c>
      <c r="AD49" s="505">
        <v>1.5</v>
      </c>
      <c r="AE49" s="505">
        <v>1.5</v>
      </c>
      <c r="AF49" s="508">
        <v>1.5</v>
      </c>
      <c r="AG49" s="505">
        <v>1.5</v>
      </c>
      <c r="AH49" s="508">
        <v>1.5</v>
      </c>
      <c r="AI49" s="508">
        <v>1.5</v>
      </c>
      <c r="AJ49" s="508">
        <v>1.84</v>
      </c>
      <c r="AK49" s="508">
        <v>1.84</v>
      </c>
      <c r="AL49" s="508">
        <v>1.84</v>
      </c>
      <c r="AM49" s="508">
        <v>1.84</v>
      </c>
      <c r="AN49" s="508">
        <v>1.84</v>
      </c>
    </row>
    <row r="50" spans="1:40" ht="15">
      <c r="A50" s="505" t="s">
        <v>85</v>
      </c>
      <c r="Q50" s="508">
        <v>0</v>
      </c>
      <c r="R50" s="508">
        <v>0</v>
      </c>
      <c r="S50" s="508">
        <v>0</v>
      </c>
      <c r="T50" s="508">
        <v>0</v>
      </c>
      <c r="U50" s="508">
        <v>0</v>
      </c>
      <c r="V50" s="508">
        <v>0</v>
      </c>
      <c r="W50" s="505">
        <v>10.5</v>
      </c>
      <c r="X50" s="505">
        <v>10.8</v>
      </c>
      <c r="Y50" s="505">
        <v>11.7</v>
      </c>
      <c r="Z50" s="505">
        <v>11.5</v>
      </c>
      <c r="AA50" s="505">
        <v>12.1</v>
      </c>
      <c r="AB50" s="505">
        <v>12.6</v>
      </c>
      <c r="AC50" s="505">
        <v>12.2</v>
      </c>
      <c r="AD50" s="505">
        <v>12.6</v>
      </c>
      <c r="AE50" s="508">
        <v>12</v>
      </c>
      <c r="AF50" s="508">
        <v>12.1</v>
      </c>
      <c r="AG50" s="505">
        <v>11.9</v>
      </c>
      <c r="AH50" s="508">
        <v>11.6</v>
      </c>
      <c r="AI50" s="508">
        <v>12</v>
      </c>
      <c r="AJ50" s="508">
        <v>12.742382271468145</v>
      </c>
      <c r="AK50" s="508">
        <v>13.48973607038123</v>
      </c>
      <c r="AL50" s="508">
        <v>13.294797687861273</v>
      </c>
      <c r="AM50" s="508">
        <v>12.23404255319149</v>
      </c>
      <c r="AN50" s="508">
        <v>11.057692307692307</v>
      </c>
    </row>
    <row r="51" spans="1:40" ht="15">
      <c r="A51" s="505" t="s">
        <v>86</v>
      </c>
      <c r="Q51" s="505">
        <v>9.3</v>
      </c>
      <c r="R51" s="505">
        <v>10.7</v>
      </c>
      <c r="S51" s="505">
        <v>10.8</v>
      </c>
      <c r="T51" s="505">
        <v>10.7</v>
      </c>
      <c r="U51" s="508">
        <v>12</v>
      </c>
      <c r="V51" s="505">
        <v>11.8</v>
      </c>
      <c r="W51" s="505">
        <v>14.2</v>
      </c>
      <c r="X51" s="505">
        <v>13.9</v>
      </c>
      <c r="Y51" s="505">
        <v>12.8</v>
      </c>
      <c r="Z51" s="505">
        <v>13.1</v>
      </c>
      <c r="AA51" s="505">
        <v>12.4</v>
      </c>
      <c r="AB51" s="505">
        <v>11.9</v>
      </c>
      <c r="AC51" s="505">
        <v>12.3</v>
      </c>
      <c r="AD51" s="505">
        <v>11.9</v>
      </c>
      <c r="AE51" s="505">
        <v>12.5</v>
      </c>
      <c r="AF51" s="508">
        <v>12.4</v>
      </c>
      <c r="AG51" s="505">
        <v>12.6</v>
      </c>
      <c r="AH51" s="508">
        <v>12.9</v>
      </c>
      <c r="AI51" s="508">
        <v>11</v>
      </c>
      <c r="AJ51" s="508">
        <v>14.44</v>
      </c>
      <c r="AK51" s="508">
        <v>13.64</v>
      </c>
      <c r="AL51" s="508">
        <v>13.84</v>
      </c>
      <c r="AM51" s="508">
        <v>15.04</v>
      </c>
      <c r="AN51" s="508">
        <v>16.64</v>
      </c>
    </row>
    <row r="52" spans="1:38" ht="18">
      <c r="A52" s="505" t="s">
        <v>131</v>
      </c>
      <c r="AF52" s="508"/>
      <c r="AH52" s="508"/>
      <c r="AI52" s="508"/>
      <c r="AL52" s="508"/>
    </row>
    <row r="53" spans="1:40" ht="15">
      <c r="A53" s="505" t="s">
        <v>83</v>
      </c>
      <c r="AB53" s="508">
        <v>22</v>
      </c>
      <c r="AC53" s="505">
        <v>22.3</v>
      </c>
      <c r="AD53" s="505">
        <v>22.7</v>
      </c>
      <c r="AE53" s="505">
        <v>22.2</v>
      </c>
      <c r="AF53" s="508">
        <v>23.6</v>
      </c>
      <c r="AG53" s="505">
        <v>28.5</v>
      </c>
      <c r="AH53" s="508">
        <v>31.1</v>
      </c>
      <c r="AI53" s="508">
        <v>31.66443243243243</v>
      </c>
      <c r="AJ53" s="508">
        <v>32.04972972972972</v>
      </c>
      <c r="AK53" s="508">
        <v>33.57458248472505</v>
      </c>
      <c r="AL53" s="508">
        <v>43.384860102647664</v>
      </c>
      <c r="AM53" s="508">
        <v>44.19924520390388</v>
      </c>
      <c r="AN53" s="508">
        <v>44.94559674134419</v>
      </c>
    </row>
    <row r="54" spans="1:40" ht="15">
      <c r="A54" s="505" t="s">
        <v>84</v>
      </c>
      <c r="AB54" s="505">
        <v>15.5</v>
      </c>
      <c r="AC54" s="505">
        <v>17.1</v>
      </c>
      <c r="AD54" s="505">
        <v>17.7</v>
      </c>
      <c r="AE54" s="505">
        <v>18.7</v>
      </c>
      <c r="AF54" s="508">
        <v>19.15</v>
      </c>
      <c r="AG54" s="505">
        <v>24.2</v>
      </c>
      <c r="AH54" s="508">
        <v>27.5</v>
      </c>
      <c r="AI54" s="508">
        <v>31.20189389389389</v>
      </c>
      <c r="AJ54" s="508">
        <v>35.32724724724725</v>
      </c>
      <c r="AK54" s="508">
        <v>33.195637021950674</v>
      </c>
      <c r="AL54" s="508">
        <v>35.78398375161802</v>
      </c>
      <c r="AM54" s="508">
        <v>36.360967671195475</v>
      </c>
      <c r="AN54" s="508">
        <v>38.45975288526816</v>
      </c>
    </row>
    <row r="55" spans="1:40" ht="12.75" customHeight="1">
      <c r="A55" s="505" t="s">
        <v>85</v>
      </c>
      <c r="AB55" s="505">
        <v>41.3</v>
      </c>
      <c r="AC55" s="505">
        <v>43.4</v>
      </c>
      <c r="AD55" s="505">
        <v>43.8</v>
      </c>
      <c r="AE55" s="505">
        <v>45.7</v>
      </c>
      <c r="AF55" s="508">
        <v>44.7953216374269</v>
      </c>
      <c r="AG55" s="508">
        <v>46</v>
      </c>
      <c r="AH55" s="508">
        <v>46.9</v>
      </c>
      <c r="AI55" s="508">
        <v>49.632125363793655</v>
      </c>
      <c r="AJ55" s="508">
        <v>52.43222363526154</v>
      </c>
      <c r="AK55" s="508">
        <v>49.7162316781537</v>
      </c>
      <c r="AL55" s="508">
        <v>45.19957853305186</v>
      </c>
      <c r="AM55" s="508">
        <v>45.1351434827631</v>
      </c>
      <c r="AN55" s="508">
        <v>46.111853804874784</v>
      </c>
    </row>
    <row r="56" spans="1:40" ht="15">
      <c r="A56" s="505" t="s">
        <v>86</v>
      </c>
      <c r="AB56" s="505">
        <v>37.5</v>
      </c>
      <c r="AC56" s="505">
        <v>39.4</v>
      </c>
      <c r="AD56" s="505">
        <v>40.4</v>
      </c>
      <c r="AE56" s="505">
        <v>40.9</v>
      </c>
      <c r="AF56" s="508">
        <v>42.75</v>
      </c>
      <c r="AG56" s="505">
        <v>52.7</v>
      </c>
      <c r="AH56" s="508">
        <v>58.6</v>
      </c>
      <c r="AI56" s="508">
        <v>62.86632632632632</v>
      </c>
      <c r="AJ56" s="508">
        <v>67.37697697697698</v>
      </c>
      <c r="AK56" s="508">
        <v>66.77021950667572</v>
      </c>
      <c r="AL56" s="508">
        <v>79.16884385426567</v>
      </c>
      <c r="AM56" s="508">
        <v>80.56021287509935</v>
      </c>
      <c r="AN56" s="508">
        <v>83.40534962661235</v>
      </c>
    </row>
    <row r="57" spans="1:39" ht="18">
      <c r="A57" s="505" t="s">
        <v>132</v>
      </c>
      <c r="AH57" s="508"/>
      <c r="AI57" s="508"/>
      <c r="AL57" s="508"/>
      <c r="AM57" s="508"/>
    </row>
    <row r="58" spans="1:40" ht="15">
      <c r="A58" s="505" t="s">
        <v>83</v>
      </c>
      <c r="AB58" s="505">
        <v>12.8</v>
      </c>
      <c r="AC58" s="508">
        <v>15</v>
      </c>
      <c r="AD58" s="505">
        <v>14.4</v>
      </c>
      <c r="AE58" s="508">
        <v>11</v>
      </c>
      <c r="AF58" s="508">
        <v>15.7</v>
      </c>
      <c r="AG58" s="505">
        <v>29.7</v>
      </c>
      <c r="AH58" s="508">
        <v>19.2</v>
      </c>
      <c r="AI58" s="508">
        <v>24.063567567567564</v>
      </c>
      <c r="AJ58" s="508">
        <v>20.49081081081081</v>
      </c>
      <c r="AK58" s="508">
        <v>23.153792260692462</v>
      </c>
      <c r="AL58" s="508">
        <v>32.6852155503055</v>
      </c>
      <c r="AM58" s="508">
        <v>32.39141578167006</v>
      </c>
      <c r="AN58" s="508">
        <v>37.999459063136456</v>
      </c>
    </row>
    <row r="59" spans="1:40" ht="15">
      <c r="A59" s="505" t="s">
        <v>84</v>
      </c>
      <c r="AB59" s="505">
        <v>1.6</v>
      </c>
      <c r="AC59" s="505">
        <v>1.8</v>
      </c>
      <c r="AD59" s="505">
        <v>3.7</v>
      </c>
      <c r="AE59" s="508">
        <v>4</v>
      </c>
      <c r="AF59" s="508">
        <v>4.07</v>
      </c>
      <c r="AG59" s="508">
        <v>4</v>
      </c>
      <c r="AH59" s="508">
        <v>4</v>
      </c>
      <c r="AI59" s="508">
        <v>4.074074074074074</v>
      </c>
      <c r="AJ59" s="508">
        <v>4.090690690690691</v>
      </c>
      <c r="AK59" s="508">
        <v>3.7112468884362984</v>
      </c>
      <c r="AL59" s="508">
        <v>3.7384023534736364</v>
      </c>
      <c r="AM59" s="508">
        <v>3.792713283548314</v>
      </c>
      <c r="AN59" s="508">
        <v>4.100475220638154</v>
      </c>
    </row>
    <row r="60" spans="1:40" ht="15">
      <c r="A60" s="505" t="s">
        <v>85</v>
      </c>
      <c r="AB60" s="505">
        <v>11.1</v>
      </c>
      <c r="AC60" s="505">
        <v>10.7</v>
      </c>
      <c r="AD60" s="505">
        <v>20.4</v>
      </c>
      <c r="AE60" s="505">
        <v>26.6</v>
      </c>
      <c r="AF60" s="508">
        <v>20.586747597369754</v>
      </c>
      <c r="AG60" s="505">
        <v>11.9</v>
      </c>
      <c r="AH60" s="508">
        <v>17.4</v>
      </c>
      <c r="AI60" s="508">
        <v>14.479088638490387</v>
      </c>
      <c r="AJ60" s="508">
        <v>16.641337757340906</v>
      </c>
      <c r="AK60" s="508">
        <v>13.814410869960172</v>
      </c>
      <c r="AL60" s="508">
        <v>10.263676615951319</v>
      </c>
      <c r="AM60" s="508">
        <v>10.481703944600454</v>
      </c>
      <c r="AN60" s="508">
        <v>9.739861333271689</v>
      </c>
    </row>
    <row r="61" spans="1:40" ht="15">
      <c r="A61" s="505" t="s">
        <v>86</v>
      </c>
      <c r="AB61" s="505">
        <v>14.4</v>
      </c>
      <c r="AC61" s="505">
        <v>16.8</v>
      </c>
      <c r="AD61" s="505">
        <v>18.1</v>
      </c>
      <c r="AE61" s="508">
        <v>15</v>
      </c>
      <c r="AF61" s="508">
        <v>19.77</v>
      </c>
      <c r="AG61" s="505">
        <v>33.7</v>
      </c>
      <c r="AH61" s="508">
        <v>23.2</v>
      </c>
      <c r="AI61" s="508">
        <v>28.137641641641636</v>
      </c>
      <c r="AJ61" s="508">
        <v>24.5815015015015</v>
      </c>
      <c r="AK61" s="508">
        <v>26.865039149128755</v>
      </c>
      <c r="AL61" s="508">
        <v>36.42361790377913</v>
      </c>
      <c r="AM61" s="508">
        <v>36.18412906521838</v>
      </c>
      <c r="AN61" s="508">
        <v>42.09993428377461</v>
      </c>
    </row>
    <row r="62" spans="1:39" ht="18">
      <c r="A62" s="505" t="s">
        <v>133</v>
      </c>
      <c r="AH62" s="508"/>
      <c r="AI62" s="508"/>
      <c r="AL62" s="508"/>
      <c r="AM62" s="508"/>
    </row>
    <row r="63" spans="1:40" ht="15">
      <c r="A63" s="505" t="s">
        <v>87</v>
      </c>
      <c r="B63" s="505">
        <v>7.1</v>
      </c>
      <c r="C63" s="505">
        <v>7.1</v>
      </c>
      <c r="D63" s="505">
        <v>7.4</v>
      </c>
      <c r="E63" s="505">
        <v>7.5</v>
      </c>
      <c r="F63" s="505">
        <v>9.6</v>
      </c>
      <c r="G63" s="505">
        <v>10.7</v>
      </c>
      <c r="H63" s="505">
        <v>11.7</v>
      </c>
      <c r="I63" s="505">
        <v>13.3</v>
      </c>
      <c r="J63" s="505">
        <v>16.7</v>
      </c>
      <c r="K63" s="505">
        <v>16.7</v>
      </c>
      <c r="L63" s="505">
        <v>19.6</v>
      </c>
      <c r="M63" s="505">
        <v>20.9</v>
      </c>
      <c r="N63" s="505">
        <v>22.6</v>
      </c>
      <c r="O63" s="505">
        <v>24.6</v>
      </c>
      <c r="P63" s="505">
        <v>25.6</v>
      </c>
      <c r="Q63" s="505">
        <v>27.1</v>
      </c>
      <c r="R63" s="505">
        <v>29.1</v>
      </c>
      <c r="S63" s="505">
        <v>29.7</v>
      </c>
      <c r="T63" s="508">
        <v>28</v>
      </c>
      <c r="U63" s="505">
        <v>29.9</v>
      </c>
      <c r="V63" s="505">
        <v>31.5</v>
      </c>
      <c r="W63" s="508">
        <v>36.1</v>
      </c>
      <c r="X63" s="508">
        <v>37.9</v>
      </c>
      <c r="Y63" s="508">
        <v>40</v>
      </c>
      <c r="Z63" s="508">
        <v>39.7</v>
      </c>
      <c r="AA63" s="508">
        <v>40.7</v>
      </c>
      <c r="AB63" s="505">
        <v>43.6</v>
      </c>
      <c r="AC63" s="505">
        <v>45.2</v>
      </c>
      <c r="AD63" s="508">
        <v>45</v>
      </c>
      <c r="AE63" s="508">
        <v>43</v>
      </c>
      <c r="AF63" s="508">
        <v>42.6</v>
      </c>
      <c r="AG63" s="505">
        <v>43.3</v>
      </c>
      <c r="AH63" s="508">
        <v>51.3</v>
      </c>
      <c r="AI63" s="508">
        <v>66.4</v>
      </c>
      <c r="AJ63" s="508">
        <v>73.12113316492241</v>
      </c>
      <c r="AK63" s="505">
        <v>62.5</v>
      </c>
      <c r="AL63" s="508">
        <v>71.065</v>
      </c>
      <c r="AM63" s="508">
        <v>89</v>
      </c>
      <c r="AN63" s="508">
        <v>85.5</v>
      </c>
    </row>
    <row r="64" spans="1:40" ht="15">
      <c r="A64" s="505" t="s">
        <v>88</v>
      </c>
      <c r="B64" s="509" t="s">
        <v>529</v>
      </c>
      <c r="C64" s="509" t="s">
        <v>529</v>
      </c>
      <c r="D64" s="509" t="s">
        <v>529</v>
      </c>
      <c r="E64" s="509" t="s">
        <v>529</v>
      </c>
      <c r="F64" s="510" t="s">
        <v>529</v>
      </c>
      <c r="G64" s="509" t="s">
        <v>529</v>
      </c>
      <c r="H64" s="509" t="s">
        <v>529</v>
      </c>
      <c r="I64" s="509" t="s">
        <v>529</v>
      </c>
      <c r="J64" s="509" t="s">
        <v>529</v>
      </c>
      <c r="K64" s="510" t="s">
        <v>529</v>
      </c>
      <c r="L64" s="509" t="s">
        <v>529</v>
      </c>
      <c r="M64" s="509" t="s">
        <v>529</v>
      </c>
      <c r="N64" s="509" t="s">
        <v>529</v>
      </c>
      <c r="O64" s="509" t="s">
        <v>529</v>
      </c>
      <c r="P64" s="509" t="s">
        <v>529</v>
      </c>
      <c r="Q64" s="510" t="s">
        <v>529</v>
      </c>
      <c r="R64" s="509" t="s">
        <v>529</v>
      </c>
      <c r="S64" s="509" t="s">
        <v>529</v>
      </c>
      <c r="T64" s="509" t="s">
        <v>529</v>
      </c>
      <c r="U64" s="509" t="s">
        <v>529</v>
      </c>
      <c r="V64" s="510" t="s">
        <v>529</v>
      </c>
      <c r="W64" s="509" t="s">
        <v>529</v>
      </c>
      <c r="X64" s="509" t="s">
        <v>529</v>
      </c>
      <c r="Y64" s="509" t="s">
        <v>529</v>
      </c>
      <c r="Z64" s="509" t="s">
        <v>529</v>
      </c>
      <c r="AA64" s="509" t="s">
        <v>529</v>
      </c>
      <c r="AB64" s="510" t="s">
        <v>529</v>
      </c>
      <c r="AC64" s="509" t="s">
        <v>529</v>
      </c>
      <c r="AD64" s="509" t="s">
        <v>529</v>
      </c>
      <c r="AE64" s="509" t="s">
        <v>529</v>
      </c>
      <c r="AF64" s="509" t="s">
        <v>529</v>
      </c>
      <c r="AG64" s="510" t="s">
        <v>529</v>
      </c>
      <c r="AH64" s="509" t="s">
        <v>529</v>
      </c>
      <c r="AI64" s="511">
        <v>1.92</v>
      </c>
      <c r="AJ64" s="511">
        <v>2.721133164922409</v>
      </c>
      <c r="AK64" s="512">
        <v>3.21</v>
      </c>
      <c r="AL64" s="508">
        <v>3.265</v>
      </c>
      <c r="AM64" s="509" t="s">
        <v>529</v>
      </c>
      <c r="AN64" s="509" t="s">
        <v>529</v>
      </c>
    </row>
    <row r="65" spans="1:40" ht="15">
      <c r="A65" s="505" t="s">
        <v>84</v>
      </c>
      <c r="B65" s="505">
        <v>0.5</v>
      </c>
      <c r="C65" s="505">
        <v>0.7</v>
      </c>
      <c r="D65" s="505">
        <v>0.7</v>
      </c>
      <c r="E65" s="505">
        <v>0.8</v>
      </c>
      <c r="F65" s="508">
        <v>1</v>
      </c>
      <c r="G65" s="508">
        <v>1.5</v>
      </c>
      <c r="H65" s="508">
        <v>2</v>
      </c>
      <c r="I65" s="508">
        <v>2.5</v>
      </c>
      <c r="J65" s="508">
        <v>3</v>
      </c>
      <c r="K65" s="508">
        <v>3</v>
      </c>
      <c r="L65" s="508">
        <v>4</v>
      </c>
      <c r="M65" s="508">
        <v>4</v>
      </c>
      <c r="N65" s="508">
        <v>4</v>
      </c>
      <c r="O65" s="505">
        <v>4.6</v>
      </c>
      <c r="P65" s="505">
        <v>5.4</v>
      </c>
      <c r="Q65" s="505">
        <v>7.2</v>
      </c>
      <c r="R65" s="505">
        <v>7.2</v>
      </c>
      <c r="S65" s="505">
        <v>7.2</v>
      </c>
      <c r="T65" s="505">
        <v>7.2</v>
      </c>
      <c r="U65" s="505">
        <v>9.2</v>
      </c>
      <c r="V65" s="505">
        <v>16.3</v>
      </c>
      <c r="W65" s="508">
        <v>18</v>
      </c>
      <c r="X65" s="508">
        <v>18.5</v>
      </c>
      <c r="Y65" s="508">
        <v>20</v>
      </c>
      <c r="Z65" s="508">
        <v>20.9</v>
      </c>
      <c r="AA65" s="508">
        <v>21.4</v>
      </c>
      <c r="AB65" s="505">
        <v>23.7</v>
      </c>
      <c r="AC65" s="508">
        <v>27</v>
      </c>
      <c r="AD65" s="505">
        <v>30.2</v>
      </c>
      <c r="AE65" s="505">
        <v>29.6</v>
      </c>
      <c r="AF65" s="508">
        <v>30.9</v>
      </c>
      <c r="AG65" s="505">
        <v>33.5</v>
      </c>
      <c r="AH65" s="508">
        <v>37.6</v>
      </c>
      <c r="AI65" s="508">
        <v>45.455</v>
      </c>
      <c r="AJ65" s="508">
        <v>48.4052832912306</v>
      </c>
      <c r="AK65" s="508">
        <v>47.375</v>
      </c>
      <c r="AL65" s="508">
        <v>50.89125</v>
      </c>
      <c r="AM65" s="508">
        <v>55.375</v>
      </c>
      <c r="AN65" s="508">
        <v>55.125</v>
      </c>
    </row>
    <row r="66" spans="1:40" ht="15">
      <c r="A66" s="505" t="s">
        <v>85</v>
      </c>
      <c r="B66" s="505">
        <v>6.5</v>
      </c>
      <c r="C66" s="505">
        <v>9.1</v>
      </c>
      <c r="D66" s="505">
        <v>9.1</v>
      </c>
      <c r="E66" s="505">
        <v>9.1</v>
      </c>
      <c r="F66" s="505">
        <v>9.1</v>
      </c>
      <c r="G66" s="505">
        <v>12.3</v>
      </c>
      <c r="H66" s="505">
        <v>14.6</v>
      </c>
      <c r="I66" s="505">
        <v>15.8</v>
      </c>
      <c r="J66" s="505">
        <v>15.2</v>
      </c>
      <c r="K66" s="505">
        <v>15.2</v>
      </c>
      <c r="L66" s="505">
        <v>16.9</v>
      </c>
      <c r="M66" s="505">
        <v>16.1</v>
      </c>
      <c r="N66" s="508">
        <v>15</v>
      </c>
      <c r="O66" s="505">
        <v>15.8</v>
      </c>
      <c r="P66" s="505">
        <v>17.3</v>
      </c>
      <c r="Q66" s="508">
        <v>21</v>
      </c>
      <c r="R66" s="505">
        <v>19.8</v>
      </c>
      <c r="S66" s="505">
        <v>19.5</v>
      </c>
      <c r="T66" s="505">
        <v>20.4</v>
      </c>
      <c r="U66" s="505">
        <v>23.5</v>
      </c>
      <c r="V66" s="505">
        <v>34.1</v>
      </c>
      <c r="W66" s="508">
        <v>33.3</v>
      </c>
      <c r="X66" s="508">
        <v>32.8</v>
      </c>
      <c r="Y66" s="508">
        <v>33.3</v>
      </c>
      <c r="Z66" s="508">
        <v>34.4</v>
      </c>
      <c r="AA66" s="508">
        <v>34.5</v>
      </c>
      <c r="AB66" s="505">
        <v>35.2</v>
      </c>
      <c r="AC66" s="505">
        <v>37.3</v>
      </c>
      <c r="AD66" s="505">
        <v>40.2</v>
      </c>
      <c r="AE66" s="505">
        <v>40.8</v>
      </c>
      <c r="AF66" s="508">
        <v>42.04081632653061</v>
      </c>
      <c r="AG66" s="505">
        <v>43.6</v>
      </c>
      <c r="AH66" s="508">
        <v>46.3</v>
      </c>
      <c r="AI66" s="508">
        <v>39.95165897604922</v>
      </c>
      <c r="AJ66" s="508">
        <v>39.83107928529706</v>
      </c>
      <c r="AK66" s="508">
        <v>43.117178612059156</v>
      </c>
      <c r="AL66" s="508">
        <v>41.72910367447343</v>
      </c>
      <c r="AM66" s="508">
        <v>38.35497835497835</v>
      </c>
      <c r="AN66" s="508">
        <v>39.2</v>
      </c>
    </row>
    <row r="67" spans="1:40" ht="15">
      <c r="A67" s="505" t="s">
        <v>86</v>
      </c>
      <c r="B67" s="505">
        <v>7.6</v>
      </c>
      <c r="C67" s="505">
        <v>7.8</v>
      </c>
      <c r="D67" s="505">
        <v>8.1</v>
      </c>
      <c r="E67" s="505">
        <v>8.3</v>
      </c>
      <c r="F67" s="505">
        <v>10.6</v>
      </c>
      <c r="G67" s="505">
        <v>12.2</v>
      </c>
      <c r="H67" s="505">
        <v>13.7</v>
      </c>
      <c r="I67" s="505">
        <v>15.8</v>
      </c>
      <c r="J67" s="505">
        <v>19.7</v>
      </c>
      <c r="K67" s="505">
        <v>19.7</v>
      </c>
      <c r="L67" s="505">
        <v>23.6</v>
      </c>
      <c r="M67" s="505">
        <v>24.9</v>
      </c>
      <c r="N67" s="505">
        <v>26.6</v>
      </c>
      <c r="O67" s="505">
        <v>29.2</v>
      </c>
      <c r="P67" s="508">
        <v>31</v>
      </c>
      <c r="Q67" s="505">
        <v>34.3</v>
      </c>
      <c r="R67" s="505">
        <v>36.3</v>
      </c>
      <c r="S67" s="505">
        <v>36.9</v>
      </c>
      <c r="T67" s="505">
        <v>35.2</v>
      </c>
      <c r="U67" s="505">
        <v>39.1</v>
      </c>
      <c r="V67" s="505">
        <v>47.8</v>
      </c>
      <c r="W67" s="508">
        <v>54.1</v>
      </c>
      <c r="X67" s="508">
        <v>56.4</v>
      </c>
      <c r="Y67" s="508">
        <v>60</v>
      </c>
      <c r="Z67" s="508">
        <v>60.7</v>
      </c>
      <c r="AA67" s="508">
        <v>62.1</v>
      </c>
      <c r="AB67" s="505">
        <v>67.3</v>
      </c>
      <c r="AC67" s="505">
        <v>72.2</v>
      </c>
      <c r="AD67" s="505">
        <v>75.2</v>
      </c>
      <c r="AE67" s="505">
        <v>72.7</v>
      </c>
      <c r="AF67" s="508">
        <v>73.5</v>
      </c>
      <c r="AG67" s="505">
        <v>76.8</v>
      </c>
      <c r="AH67" s="508">
        <v>88.9</v>
      </c>
      <c r="AI67" s="508">
        <v>113.775</v>
      </c>
      <c r="AJ67" s="508">
        <v>121.52641645615302</v>
      </c>
      <c r="AK67" s="508">
        <v>109.875</v>
      </c>
      <c r="AL67" s="508">
        <v>121.95625</v>
      </c>
      <c r="AM67" s="508">
        <v>144.375</v>
      </c>
      <c r="AN67" s="508">
        <v>140.625</v>
      </c>
    </row>
    <row r="68" spans="1:39" ht="15">
      <c r="A68" s="505" t="s">
        <v>89</v>
      </c>
      <c r="AH68" s="508"/>
      <c r="AI68" s="508"/>
      <c r="AL68" s="508"/>
      <c r="AM68" s="508"/>
    </row>
    <row r="69" spans="1:40" ht="15">
      <c r="A69" s="505" t="s">
        <v>90</v>
      </c>
      <c r="B69" s="505">
        <v>4.4</v>
      </c>
      <c r="C69" s="505">
        <v>4.4</v>
      </c>
      <c r="D69" s="508">
        <v>5</v>
      </c>
      <c r="E69" s="505">
        <v>5.5</v>
      </c>
      <c r="F69" s="505">
        <v>6.8</v>
      </c>
      <c r="G69" s="505">
        <v>8.3</v>
      </c>
      <c r="H69" s="505">
        <v>9.1</v>
      </c>
      <c r="I69" s="508">
        <v>10</v>
      </c>
      <c r="J69" s="505">
        <v>11.5</v>
      </c>
      <c r="K69" s="505">
        <v>13.1</v>
      </c>
      <c r="L69" s="505">
        <v>14.2</v>
      </c>
      <c r="M69" s="505">
        <v>14.4</v>
      </c>
      <c r="N69" s="505">
        <v>15.1</v>
      </c>
      <c r="O69" s="505">
        <v>16.4</v>
      </c>
      <c r="P69" s="505">
        <v>17.3</v>
      </c>
      <c r="Q69" s="505">
        <v>18.3</v>
      </c>
      <c r="R69" s="508">
        <v>19</v>
      </c>
      <c r="S69" s="508">
        <v>19</v>
      </c>
      <c r="T69" s="505">
        <v>19.4</v>
      </c>
      <c r="U69" s="505">
        <v>21.2</v>
      </c>
      <c r="V69" s="505">
        <v>23.5</v>
      </c>
      <c r="W69" s="508">
        <v>26</v>
      </c>
      <c r="X69" s="505">
        <v>27.2</v>
      </c>
      <c r="Y69" s="505">
        <v>27.8</v>
      </c>
      <c r="Z69" s="505">
        <v>28.8</v>
      </c>
      <c r="AA69" s="505">
        <v>28.8</v>
      </c>
      <c r="AB69" s="505">
        <v>27.7</v>
      </c>
      <c r="AC69" s="505">
        <v>30.9</v>
      </c>
      <c r="AD69" s="505">
        <v>28.3</v>
      </c>
      <c r="AE69" s="505">
        <v>24.9</v>
      </c>
      <c r="AF69" s="508">
        <v>24.88</v>
      </c>
      <c r="AG69" s="505">
        <v>22.2</v>
      </c>
      <c r="AH69" s="508">
        <v>24.5</v>
      </c>
      <c r="AI69" s="505">
        <v>57.1</v>
      </c>
      <c r="AJ69" s="505">
        <v>47.5</v>
      </c>
      <c r="AK69" s="505">
        <v>35.1</v>
      </c>
      <c r="AL69" s="508">
        <v>54.326263</v>
      </c>
      <c r="AM69" s="508">
        <v>57.8931</v>
      </c>
      <c r="AN69" s="508">
        <v>66.09</v>
      </c>
    </row>
    <row r="70" spans="1:40" ht="15">
      <c r="A70" s="505" t="s">
        <v>84</v>
      </c>
      <c r="B70" s="505">
        <v>0.3</v>
      </c>
      <c r="C70" s="505">
        <v>0.4</v>
      </c>
      <c r="D70" s="505">
        <v>0.5</v>
      </c>
      <c r="E70" s="505">
        <v>0.5</v>
      </c>
      <c r="F70" s="505">
        <v>0.7</v>
      </c>
      <c r="G70" s="505">
        <v>1.5</v>
      </c>
      <c r="H70" s="508">
        <v>2</v>
      </c>
      <c r="I70" s="508">
        <v>2</v>
      </c>
      <c r="J70" s="508">
        <v>2</v>
      </c>
      <c r="K70" s="508">
        <v>2</v>
      </c>
      <c r="L70" s="508">
        <v>3</v>
      </c>
      <c r="M70" s="508">
        <v>3</v>
      </c>
      <c r="N70" s="508">
        <v>3</v>
      </c>
      <c r="O70" s="508">
        <v>3</v>
      </c>
      <c r="P70" s="505">
        <v>3.2</v>
      </c>
      <c r="Q70" s="508">
        <v>5</v>
      </c>
      <c r="R70" s="508">
        <v>5</v>
      </c>
      <c r="S70" s="508">
        <v>5</v>
      </c>
      <c r="T70" s="508">
        <v>5</v>
      </c>
      <c r="U70" s="508">
        <v>7</v>
      </c>
      <c r="V70" s="508">
        <v>5</v>
      </c>
      <c r="W70" s="508">
        <v>5</v>
      </c>
      <c r="X70" s="508">
        <v>5</v>
      </c>
      <c r="Y70" s="508">
        <v>0</v>
      </c>
      <c r="Z70" s="508">
        <v>0</v>
      </c>
      <c r="AA70" s="508">
        <v>0</v>
      </c>
      <c r="AB70" s="508">
        <v>0</v>
      </c>
      <c r="AC70" s="508">
        <v>0</v>
      </c>
      <c r="AD70" s="508">
        <v>0</v>
      </c>
      <c r="AE70" s="508">
        <v>0</v>
      </c>
      <c r="AF70" s="508">
        <v>0</v>
      </c>
      <c r="AG70" s="508">
        <v>0</v>
      </c>
      <c r="AH70" s="508">
        <v>0</v>
      </c>
      <c r="AI70" s="508">
        <v>0</v>
      </c>
      <c r="AJ70" s="508">
        <v>0</v>
      </c>
      <c r="AK70" s="508">
        <v>0.625</v>
      </c>
      <c r="AL70" s="508">
        <v>0.625</v>
      </c>
      <c r="AM70" s="508">
        <v>0.625</v>
      </c>
      <c r="AN70" s="508">
        <v>0.625</v>
      </c>
    </row>
    <row r="71" spans="1:40" ht="15">
      <c r="A71" s="505" t="s">
        <v>85</v>
      </c>
      <c r="B71" s="505">
        <v>6.5</v>
      </c>
      <c r="C71" s="505">
        <v>9.1</v>
      </c>
      <c r="D71" s="505">
        <v>9.1</v>
      </c>
      <c r="E71" s="505">
        <v>9.1</v>
      </c>
      <c r="F71" s="505">
        <v>9.1</v>
      </c>
      <c r="G71" s="505">
        <v>15.3</v>
      </c>
      <c r="H71" s="508">
        <v>18</v>
      </c>
      <c r="I71" s="505">
        <v>16.6</v>
      </c>
      <c r="J71" s="505">
        <v>14.8</v>
      </c>
      <c r="K71" s="505">
        <v>13.3</v>
      </c>
      <c r="L71" s="505">
        <v>17.4</v>
      </c>
      <c r="M71" s="505">
        <v>17.3</v>
      </c>
      <c r="N71" s="505">
        <v>16.5</v>
      </c>
      <c r="O71" s="505">
        <v>15.4</v>
      </c>
      <c r="P71" s="505">
        <v>15.6</v>
      </c>
      <c r="Q71" s="505">
        <v>21.5</v>
      </c>
      <c r="R71" s="505">
        <v>20.8</v>
      </c>
      <c r="S71" s="505">
        <v>20.8</v>
      </c>
      <c r="T71" s="505">
        <v>20.5</v>
      </c>
      <c r="U71" s="505">
        <v>24.8</v>
      </c>
      <c r="V71" s="505">
        <v>17.5</v>
      </c>
      <c r="W71" s="505">
        <v>16.1</v>
      </c>
      <c r="X71" s="505">
        <v>15.5</v>
      </c>
      <c r="Y71" s="508">
        <v>0</v>
      </c>
      <c r="Z71" s="508">
        <v>0</v>
      </c>
      <c r="AA71" s="508">
        <v>0</v>
      </c>
      <c r="AB71" s="508">
        <v>0</v>
      </c>
      <c r="AC71" s="508">
        <v>0</v>
      </c>
      <c r="AD71" s="508">
        <v>0</v>
      </c>
      <c r="AE71" s="508">
        <v>0</v>
      </c>
      <c r="AF71" s="508">
        <v>0</v>
      </c>
      <c r="AG71" s="508">
        <v>0</v>
      </c>
      <c r="AH71" s="508">
        <v>0</v>
      </c>
      <c r="AI71" s="508">
        <v>0</v>
      </c>
      <c r="AJ71" s="508">
        <v>0</v>
      </c>
      <c r="AK71" s="508">
        <v>1.749475157452764</v>
      </c>
      <c r="AL71" s="508">
        <v>1.1373714922621525</v>
      </c>
      <c r="AM71" s="508">
        <v>1.0680456132376137</v>
      </c>
      <c r="AN71" s="508">
        <v>0.9368208049164356</v>
      </c>
    </row>
    <row r="72" spans="1:40" ht="15">
      <c r="A72" s="505" t="s">
        <v>86</v>
      </c>
      <c r="B72" s="505">
        <v>4.7</v>
      </c>
      <c r="C72" s="505">
        <v>4.9</v>
      </c>
      <c r="D72" s="505">
        <v>5.5</v>
      </c>
      <c r="E72" s="508">
        <v>6</v>
      </c>
      <c r="F72" s="505">
        <v>7.5</v>
      </c>
      <c r="G72" s="505">
        <v>9.8</v>
      </c>
      <c r="H72" s="505">
        <v>11.1</v>
      </c>
      <c r="I72" s="508">
        <v>12</v>
      </c>
      <c r="J72" s="505">
        <v>13.5</v>
      </c>
      <c r="K72" s="505">
        <v>15.1</v>
      </c>
      <c r="L72" s="505">
        <v>17.2</v>
      </c>
      <c r="M72" s="505">
        <v>17.4</v>
      </c>
      <c r="N72" s="505">
        <v>18.1</v>
      </c>
      <c r="O72" s="505">
        <v>19.4</v>
      </c>
      <c r="P72" s="505">
        <v>20.5</v>
      </c>
      <c r="Q72" s="505">
        <v>23.3</v>
      </c>
      <c r="R72" s="508">
        <v>24</v>
      </c>
      <c r="S72" s="508">
        <v>24</v>
      </c>
      <c r="T72" s="505">
        <v>24.4</v>
      </c>
      <c r="U72" s="505">
        <v>28.2</v>
      </c>
      <c r="V72" s="505">
        <v>28.5</v>
      </c>
      <c r="W72" s="508">
        <v>31</v>
      </c>
      <c r="X72" s="505">
        <v>32.2</v>
      </c>
      <c r="Y72" s="505">
        <v>27.8</v>
      </c>
      <c r="Z72" s="505">
        <v>28.8</v>
      </c>
      <c r="AA72" s="505">
        <v>28.8</v>
      </c>
      <c r="AB72" s="505">
        <v>27.7</v>
      </c>
      <c r="AC72" s="505">
        <v>30.9</v>
      </c>
      <c r="AD72" s="505">
        <v>28.3</v>
      </c>
      <c r="AE72" s="505">
        <v>24.9</v>
      </c>
      <c r="AF72" s="508">
        <v>24.88</v>
      </c>
      <c r="AG72" s="505">
        <v>22.2</v>
      </c>
      <c r="AH72" s="508">
        <v>24.5</v>
      </c>
      <c r="AI72" s="505">
        <v>57.1</v>
      </c>
      <c r="AJ72" s="505">
        <v>47.5</v>
      </c>
      <c r="AK72" s="508">
        <v>35.725</v>
      </c>
      <c r="AL72" s="508">
        <v>54.951263</v>
      </c>
      <c r="AM72" s="508">
        <v>58.5181</v>
      </c>
      <c r="AN72" s="508">
        <v>66.715</v>
      </c>
    </row>
    <row r="73" spans="1:39" ht="18">
      <c r="A73" s="505" t="s">
        <v>134</v>
      </c>
      <c r="AH73" s="508"/>
      <c r="AL73" s="508"/>
      <c r="AM73" s="508"/>
    </row>
    <row r="74" spans="1:40" ht="15">
      <c r="A74" s="505" t="s">
        <v>91</v>
      </c>
      <c r="R74" s="505">
        <v>24.5</v>
      </c>
      <c r="S74" s="505">
        <v>26.1</v>
      </c>
      <c r="T74" s="505">
        <v>25.9</v>
      </c>
      <c r="U74" s="505">
        <v>29.5</v>
      </c>
      <c r="V74" s="505">
        <v>41.1</v>
      </c>
      <c r="W74" s="505">
        <v>41.1</v>
      </c>
      <c r="X74" s="505">
        <v>40.2</v>
      </c>
      <c r="Y74" s="505">
        <v>39.9</v>
      </c>
      <c r="Z74" s="505">
        <v>40.5</v>
      </c>
      <c r="AA74" s="505">
        <v>41.1</v>
      </c>
      <c r="AB74" s="505">
        <v>41.7</v>
      </c>
      <c r="AC74" s="505">
        <v>42.6</v>
      </c>
      <c r="AD74" s="505">
        <v>42.9</v>
      </c>
      <c r="AE74" s="508">
        <v>44</v>
      </c>
      <c r="AF74" s="513">
        <v>43.9</v>
      </c>
      <c r="AG74" s="505">
        <v>48.4</v>
      </c>
      <c r="AH74" s="508">
        <v>51.9</v>
      </c>
      <c r="AI74" s="505">
        <v>55.1</v>
      </c>
      <c r="AJ74" s="505">
        <v>59.1</v>
      </c>
      <c r="AK74" s="505">
        <v>60.4</v>
      </c>
      <c r="AL74" s="508">
        <v>61.4</v>
      </c>
      <c r="AM74" s="508">
        <v>62.34</v>
      </c>
      <c r="AN74" s="508">
        <v>64.79</v>
      </c>
    </row>
    <row r="75" spans="1:40" s="514" customFormat="1" ht="15">
      <c r="A75" s="514" t="s">
        <v>92</v>
      </c>
      <c r="B75" s="514">
        <v>41.4</v>
      </c>
      <c r="C75" s="514">
        <v>44.5</v>
      </c>
      <c r="D75" s="514">
        <v>47.1</v>
      </c>
      <c r="E75" s="514">
        <v>50.3</v>
      </c>
      <c r="F75" s="514">
        <v>55.3</v>
      </c>
      <c r="G75" s="514">
        <v>60.7</v>
      </c>
      <c r="H75" s="514">
        <v>66.9</v>
      </c>
      <c r="I75" s="514">
        <v>74.6</v>
      </c>
      <c r="J75" s="515">
        <v>82</v>
      </c>
      <c r="K75" s="515">
        <v>88</v>
      </c>
      <c r="L75" s="515">
        <v>100</v>
      </c>
      <c r="M75" s="514">
        <v>112.1</v>
      </c>
      <c r="N75" s="514">
        <v>121.7</v>
      </c>
      <c r="O75" s="514">
        <v>132.6</v>
      </c>
      <c r="P75" s="514">
        <v>143.2</v>
      </c>
      <c r="Q75" s="514">
        <v>153.8</v>
      </c>
      <c r="R75" s="514">
        <v>160.3</v>
      </c>
      <c r="S75" s="515">
        <v>167</v>
      </c>
      <c r="T75" s="514">
        <v>176.7</v>
      </c>
      <c r="U75" s="514">
        <v>188.1</v>
      </c>
      <c r="V75" s="514">
        <v>207.8</v>
      </c>
      <c r="W75" s="514">
        <v>227.2</v>
      </c>
      <c r="X75" s="514">
        <v>232.4</v>
      </c>
      <c r="Y75" s="514">
        <v>243.2</v>
      </c>
      <c r="Z75" s="514">
        <v>248.5</v>
      </c>
      <c r="AA75" s="514">
        <v>254.8</v>
      </c>
      <c r="AB75" s="515">
        <v>256</v>
      </c>
      <c r="AC75" s="514">
        <v>257.3</v>
      </c>
      <c r="AD75" s="515">
        <v>257</v>
      </c>
      <c r="AE75" s="515">
        <v>258.1</v>
      </c>
      <c r="AF75" s="515">
        <v>260.7</v>
      </c>
      <c r="AG75" s="514">
        <v>267.1</v>
      </c>
      <c r="AH75" s="515">
        <v>272.8</v>
      </c>
      <c r="AI75" s="514">
        <v>278.1</v>
      </c>
      <c r="AJ75" s="514">
        <v>279.2</v>
      </c>
      <c r="AK75" s="514">
        <v>280.4</v>
      </c>
      <c r="AL75" s="514">
        <v>284.22</v>
      </c>
      <c r="AM75" s="515">
        <v>290.51</v>
      </c>
      <c r="AN75" s="515">
        <v>300.61</v>
      </c>
    </row>
    <row r="76" spans="1:40" s="516" customFormat="1" ht="15">
      <c r="A76" s="516" t="s">
        <v>93</v>
      </c>
      <c r="B76" s="516">
        <v>5.17</v>
      </c>
      <c r="C76" s="516">
        <v>5.12</v>
      </c>
      <c r="D76" s="516">
        <v>4.76</v>
      </c>
      <c r="E76" s="516">
        <v>4.39</v>
      </c>
      <c r="F76" s="516">
        <v>4.46</v>
      </c>
      <c r="G76" s="516">
        <v>4.16</v>
      </c>
      <c r="H76" s="516">
        <v>4.36</v>
      </c>
      <c r="I76" s="516">
        <v>4.48</v>
      </c>
      <c r="J76" s="516">
        <v>4.52</v>
      </c>
      <c r="K76" s="516">
        <v>4.29</v>
      </c>
      <c r="L76" s="516">
        <v>4.23</v>
      </c>
      <c r="M76" s="516">
        <v>5.08</v>
      </c>
      <c r="N76" s="517">
        <v>6.3</v>
      </c>
      <c r="O76" s="516">
        <v>7.68</v>
      </c>
      <c r="P76" s="516">
        <v>8.28</v>
      </c>
      <c r="Q76" s="516">
        <v>8.61</v>
      </c>
      <c r="R76" s="516">
        <v>7.13</v>
      </c>
      <c r="S76" s="516">
        <v>6.35</v>
      </c>
      <c r="T76" s="516">
        <v>6.14</v>
      </c>
      <c r="U76" s="516">
        <v>6.45</v>
      </c>
      <c r="V76" s="516">
        <v>5.91</v>
      </c>
      <c r="W76" s="516">
        <v>6.05</v>
      </c>
      <c r="X76" s="516">
        <v>5.81</v>
      </c>
      <c r="Y76" s="517">
        <v>7.8</v>
      </c>
      <c r="Z76" s="516">
        <v>7.71</v>
      </c>
      <c r="AA76" s="516">
        <v>7.13</v>
      </c>
      <c r="AB76" s="517">
        <v>6.7</v>
      </c>
      <c r="AC76" s="516">
        <v>7.64</v>
      </c>
      <c r="AD76" s="516">
        <v>7.95</v>
      </c>
      <c r="AE76" s="516">
        <v>8.27</v>
      </c>
      <c r="AF76" s="517">
        <v>9.17</v>
      </c>
      <c r="AG76" s="516">
        <v>10.33</v>
      </c>
      <c r="AH76" s="516">
        <v>9.72</v>
      </c>
      <c r="AI76" s="517">
        <v>8.089419678714858</v>
      </c>
      <c r="AJ76" s="517">
        <v>7.34955</v>
      </c>
      <c r="AK76" s="517">
        <v>7.4775</v>
      </c>
      <c r="AL76" s="517">
        <v>7.3766</v>
      </c>
      <c r="AM76" s="517">
        <v>6.7607</v>
      </c>
      <c r="AN76" s="517">
        <v>6.5808</v>
      </c>
    </row>
    <row r="77" ht="15">
      <c r="AF77" s="508"/>
    </row>
    <row r="78" ht="15">
      <c r="A78" s="518" t="s">
        <v>94</v>
      </c>
    </row>
    <row r="79" ht="15">
      <c r="A79" s="519" t="s">
        <v>95</v>
      </c>
    </row>
    <row r="80" spans="1:32" ht="15">
      <c r="A80" s="520"/>
      <c r="AF80" s="508"/>
    </row>
    <row r="81" ht="15">
      <c r="A81" s="520" t="s">
        <v>135</v>
      </c>
    </row>
    <row r="82" ht="15">
      <c r="A82" s="520" t="s">
        <v>96</v>
      </c>
    </row>
    <row r="83" ht="15">
      <c r="A83" s="520" t="s">
        <v>97</v>
      </c>
    </row>
    <row r="84" ht="15">
      <c r="A84" s="520" t="s">
        <v>801</v>
      </c>
    </row>
    <row r="85" ht="15">
      <c r="A85" s="520" t="s">
        <v>98</v>
      </c>
    </row>
    <row r="86" ht="15">
      <c r="A86" s="520" t="s">
        <v>99</v>
      </c>
    </row>
    <row r="87" ht="15">
      <c r="A87" s="521" t="s">
        <v>100</v>
      </c>
    </row>
    <row r="88" ht="15">
      <c r="A88" s="520" t="s">
        <v>101</v>
      </c>
    </row>
    <row r="89" ht="15">
      <c r="A89" s="520" t="s">
        <v>102</v>
      </c>
    </row>
    <row r="90" ht="15">
      <c r="A90" s="520"/>
    </row>
    <row r="91" ht="15">
      <c r="A91" s="519" t="s">
        <v>113</v>
      </c>
    </row>
    <row r="92" ht="15">
      <c r="A92" s="519" t="s">
        <v>114</v>
      </c>
    </row>
    <row r="93" ht="15">
      <c r="A93" s="519" t="s">
        <v>115</v>
      </c>
    </row>
    <row r="94" ht="15">
      <c r="A94" s="519" t="s">
        <v>116</v>
      </c>
    </row>
    <row r="95" ht="15">
      <c r="A95" s="519" t="s">
        <v>117</v>
      </c>
    </row>
    <row r="96" ht="15">
      <c r="A96" s="519" t="s">
        <v>118</v>
      </c>
    </row>
    <row r="97" ht="15">
      <c r="A97" s="519" t="s">
        <v>119</v>
      </c>
    </row>
    <row r="98" ht="15">
      <c r="A98" s="522" t="s">
        <v>120</v>
      </c>
    </row>
    <row r="99" ht="15">
      <c r="A99" s="519" t="s">
        <v>121</v>
      </c>
    </row>
    <row r="100" ht="15">
      <c r="A100" s="520" t="s">
        <v>122</v>
      </c>
    </row>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7:V31"/>
  <sheetViews>
    <sheetView zoomScale="75" zoomScaleNormal="75" workbookViewId="0" topLeftCell="A1">
      <pane xSplit="1" topLeftCell="D1" activePane="topRight" state="frozen"/>
      <selection pane="topLeft" activeCell="A1" sqref="A1"/>
      <selection pane="topRight" activeCell="A25" sqref="A25"/>
    </sheetView>
  </sheetViews>
  <sheetFormatPr defaultColWidth="9.00390625" defaultRowHeight="12"/>
  <cols>
    <col min="1" max="1" width="20.00390625" style="523" customWidth="1"/>
    <col min="2" max="8" width="9.125" style="523" customWidth="1"/>
    <col min="9" max="14" width="10.125" style="523" bestFit="1" customWidth="1"/>
    <col min="15" max="16384" width="9.125" style="523" customWidth="1"/>
  </cols>
  <sheetData>
    <row r="2" ht="12.75"/>
    <row r="3" ht="12.75"/>
    <row r="4" ht="12.75"/>
    <row r="5" ht="12.75"/>
    <row r="7" ht="12.75">
      <c r="A7" s="524" t="s">
        <v>802</v>
      </c>
    </row>
    <row r="8" ht="12.75">
      <c r="A8" s="525" t="s">
        <v>803</v>
      </c>
    </row>
    <row r="10" spans="2:20" s="524" customFormat="1" ht="12.75">
      <c r="B10" s="543" t="s">
        <v>136</v>
      </c>
      <c r="C10" s="543" t="s">
        <v>137</v>
      </c>
      <c r="D10" s="543" t="s">
        <v>138</v>
      </c>
      <c r="E10" s="543" t="s">
        <v>139</v>
      </c>
      <c r="F10" s="524">
        <v>1994</v>
      </c>
      <c r="G10" s="524">
        <v>1995</v>
      </c>
      <c r="H10" s="524">
        <v>1996</v>
      </c>
      <c r="I10" s="524">
        <v>1997</v>
      </c>
      <c r="J10" s="524">
        <v>1998</v>
      </c>
      <c r="K10" s="524">
        <v>1999</v>
      </c>
      <c r="L10" s="524">
        <v>2000</v>
      </c>
      <c r="M10" s="524">
        <v>2001</v>
      </c>
      <c r="N10" s="524">
        <v>2002</v>
      </c>
      <c r="O10" s="524">
        <v>2003</v>
      </c>
      <c r="P10" s="524">
        <v>2004</v>
      </c>
      <c r="Q10" s="526">
        <v>2005</v>
      </c>
      <c r="R10" s="526">
        <v>2006</v>
      </c>
      <c r="S10" s="526">
        <v>2007</v>
      </c>
      <c r="T10" s="526">
        <v>2008</v>
      </c>
    </row>
    <row r="11" spans="1:22" ht="12.75">
      <c r="A11" s="527" t="s">
        <v>140</v>
      </c>
      <c r="B11" s="553">
        <v>25723.52896006</v>
      </c>
      <c r="C11" s="553">
        <v>25112.845173039997</v>
      </c>
      <c r="D11" s="553">
        <v>24657.554712250003</v>
      </c>
      <c r="E11" s="553">
        <v>24883.79381168</v>
      </c>
      <c r="F11" s="553">
        <v>25149.47406738</v>
      </c>
      <c r="G11" s="553">
        <v>25719.057236689998</v>
      </c>
      <c r="H11" s="553">
        <v>26317.91877981</v>
      </c>
      <c r="I11" s="553">
        <v>26246.162389240006</v>
      </c>
      <c r="J11" s="553">
        <v>26019.975892299997</v>
      </c>
      <c r="K11" s="553">
        <v>25942.388568630002</v>
      </c>
      <c r="L11" s="553">
        <v>26651.336691210003</v>
      </c>
      <c r="M11" s="553">
        <v>26495.062159880003</v>
      </c>
      <c r="N11" s="553">
        <v>27496.532892170006</v>
      </c>
      <c r="O11" s="553">
        <v>29415.28696156</v>
      </c>
      <c r="P11" s="553">
        <v>32082.956451000005</v>
      </c>
      <c r="Q11" s="546">
        <v>33537.255387000005</v>
      </c>
      <c r="R11" s="562">
        <v>35466.41042125</v>
      </c>
      <c r="S11" s="562">
        <v>37004.19028809</v>
      </c>
      <c r="T11" s="562">
        <v>38151</v>
      </c>
      <c r="U11" s="528"/>
      <c r="V11" s="528"/>
    </row>
    <row r="12" spans="1:21" ht="12.75">
      <c r="A12" s="529" t="s">
        <v>526</v>
      </c>
      <c r="B12" s="546"/>
      <c r="C12" s="546"/>
      <c r="D12" s="546"/>
      <c r="E12" s="546"/>
      <c r="F12" s="546"/>
      <c r="G12" s="546"/>
      <c r="H12" s="546"/>
      <c r="I12" s="546"/>
      <c r="J12" s="546"/>
      <c r="K12" s="546"/>
      <c r="L12" s="546"/>
      <c r="M12" s="546"/>
      <c r="N12" s="546"/>
      <c r="O12" s="546"/>
      <c r="P12" s="562"/>
      <c r="Q12" s="562"/>
      <c r="R12" s="562"/>
      <c r="S12" s="562"/>
      <c r="T12" s="562"/>
      <c r="U12" s="528"/>
    </row>
    <row r="13" spans="1:22" ht="12.75">
      <c r="A13" s="531" t="s">
        <v>653</v>
      </c>
      <c r="B13" s="546">
        <v>38219.225803960006</v>
      </c>
      <c r="C13" s="546">
        <v>38249.483807560006</v>
      </c>
      <c r="D13" s="546">
        <v>38352.14259677</v>
      </c>
      <c r="E13" s="546">
        <v>38837.67032487</v>
      </c>
      <c r="F13" s="546">
        <v>39296.61357095</v>
      </c>
      <c r="G13" s="546">
        <v>39700.12425957</v>
      </c>
      <c r="H13" s="546">
        <v>41011.61157550001</v>
      </c>
      <c r="I13" s="546">
        <v>42151.39596721</v>
      </c>
      <c r="J13" s="546">
        <v>42324.72197423</v>
      </c>
      <c r="K13" s="546">
        <v>42411.89547659</v>
      </c>
      <c r="L13" s="546">
        <v>43472.02869646</v>
      </c>
      <c r="M13" s="546">
        <v>43877.478652690006</v>
      </c>
      <c r="N13" s="546">
        <v>44052.08618104</v>
      </c>
      <c r="O13" s="546">
        <v>45072.02520214001</v>
      </c>
      <c r="P13" s="546">
        <v>45983.183623000004</v>
      </c>
      <c r="Q13" s="546">
        <v>46621.567116000006</v>
      </c>
      <c r="R13" s="562">
        <v>47806.034351500006</v>
      </c>
      <c r="S13" s="562">
        <v>48054.86912207</v>
      </c>
      <c r="T13" s="562">
        <v>47766.53990733759</v>
      </c>
      <c r="U13" s="528"/>
      <c r="V13" s="528"/>
    </row>
    <row r="14" spans="1:22" ht="12.75">
      <c r="A14" s="529" t="s">
        <v>654</v>
      </c>
      <c r="B14" s="546"/>
      <c r="C14" s="546"/>
      <c r="D14" s="546"/>
      <c r="E14" s="546"/>
      <c r="F14" s="546"/>
      <c r="G14" s="546"/>
      <c r="H14" s="546"/>
      <c r="I14" s="546"/>
      <c r="J14" s="546"/>
      <c r="K14" s="546"/>
      <c r="L14" s="546"/>
      <c r="M14" s="546"/>
      <c r="N14" s="546"/>
      <c r="O14" s="546"/>
      <c r="P14" s="562"/>
      <c r="Q14" s="562"/>
      <c r="R14" s="562"/>
      <c r="S14" s="562"/>
      <c r="T14" s="562"/>
      <c r="U14" s="528"/>
      <c r="V14" s="528"/>
    </row>
    <row r="15" spans="1:21" ht="12.75">
      <c r="A15" s="531" t="s">
        <v>657</v>
      </c>
      <c r="B15" s="546">
        <v>19454.44432093</v>
      </c>
      <c r="C15" s="546">
        <v>20111.34936814</v>
      </c>
      <c r="D15" s="546">
        <v>20155.67996249</v>
      </c>
      <c r="E15" s="546">
        <v>20497.303222680002</v>
      </c>
      <c r="F15" s="546">
        <v>20505.420927790004</v>
      </c>
      <c r="G15" s="546">
        <v>21141.232283470003</v>
      </c>
      <c r="H15" s="546">
        <v>21945.71982098</v>
      </c>
      <c r="I15" s="546">
        <v>22157.24693552</v>
      </c>
      <c r="J15" s="546">
        <v>22375.664685500004</v>
      </c>
      <c r="K15" s="546">
        <v>23342.448384550004</v>
      </c>
      <c r="L15" s="546">
        <v>24285.22712395</v>
      </c>
      <c r="M15" s="546">
        <v>24345.960507480006</v>
      </c>
      <c r="N15" s="546">
        <v>25131.133522490003</v>
      </c>
      <c r="O15" s="546">
        <v>26073.43401303</v>
      </c>
      <c r="P15" s="546">
        <v>26628.667879</v>
      </c>
      <c r="Q15" s="546">
        <v>27482.578532</v>
      </c>
      <c r="R15" s="562">
        <v>28095.35858</v>
      </c>
      <c r="S15" s="562">
        <v>29306.053210000005</v>
      </c>
      <c r="T15" s="562">
        <v>30038.704540250004</v>
      </c>
      <c r="U15" s="528"/>
    </row>
    <row r="16" spans="1:21" ht="12.75">
      <c r="A16" s="529" t="s">
        <v>658</v>
      </c>
      <c r="B16" s="546"/>
      <c r="C16" s="546"/>
      <c r="D16" s="546"/>
      <c r="E16" s="546"/>
      <c r="F16" s="546"/>
      <c r="G16" s="546"/>
      <c r="H16" s="546"/>
      <c r="I16" s="546"/>
      <c r="J16" s="546"/>
      <c r="K16" s="546"/>
      <c r="L16" s="546"/>
      <c r="M16" s="546"/>
      <c r="N16" s="546"/>
      <c r="O16" s="546"/>
      <c r="P16" s="562"/>
      <c r="Q16" s="562"/>
      <c r="R16" s="562"/>
      <c r="S16" s="562"/>
      <c r="T16" s="562"/>
      <c r="U16" s="528"/>
    </row>
    <row r="17" spans="1:21" ht="12.75">
      <c r="A17" s="531" t="s">
        <v>640</v>
      </c>
      <c r="B17" s="546">
        <v>6112.89450671</v>
      </c>
      <c r="C17" s="546">
        <v>6394.11769917</v>
      </c>
      <c r="D17" s="546">
        <v>6445.7834043</v>
      </c>
      <c r="E17" s="546">
        <v>6646.36325799</v>
      </c>
      <c r="F17" s="546">
        <v>6802.64310423</v>
      </c>
      <c r="G17" s="546">
        <v>7073.45436474</v>
      </c>
      <c r="H17" s="546">
        <v>7332.48473763</v>
      </c>
      <c r="I17" s="546">
        <v>7258.85823143</v>
      </c>
      <c r="J17" s="546">
        <v>7416.261407739999</v>
      </c>
      <c r="K17" s="546">
        <v>7676.957243150001</v>
      </c>
      <c r="L17" s="546">
        <v>7856.967720600001</v>
      </c>
      <c r="M17" s="546">
        <v>8000.524370100001</v>
      </c>
      <c r="N17" s="546">
        <v>8070.477971110001</v>
      </c>
      <c r="O17" s="546">
        <v>7993.44679404</v>
      </c>
      <c r="P17" s="546">
        <v>8304.876004</v>
      </c>
      <c r="Q17" s="546">
        <v>8394.945702</v>
      </c>
      <c r="R17" s="546">
        <v>8466.745833</v>
      </c>
      <c r="S17" s="562">
        <v>8247.26331</v>
      </c>
      <c r="T17" s="562">
        <v>8216</v>
      </c>
      <c r="U17" s="528"/>
    </row>
    <row r="18" spans="1:21" ht="12.75">
      <c r="A18" s="529" t="s">
        <v>641</v>
      </c>
      <c r="B18" s="546"/>
      <c r="C18" s="546"/>
      <c r="D18" s="546"/>
      <c r="E18" s="546"/>
      <c r="F18" s="546"/>
      <c r="G18" s="546"/>
      <c r="H18" s="546"/>
      <c r="I18" s="546"/>
      <c r="J18" s="546"/>
      <c r="K18" s="546"/>
      <c r="L18" s="546"/>
      <c r="M18" s="546"/>
      <c r="N18" s="546"/>
      <c r="O18" s="546"/>
      <c r="P18" s="562"/>
      <c r="Q18" s="562"/>
      <c r="R18" s="562"/>
      <c r="S18" s="562"/>
      <c r="T18" s="562"/>
      <c r="U18" s="528"/>
    </row>
    <row r="19" spans="1:21" ht="12.75">
      <c r="A19" s="531" t="s">
        <v>141</v>
      </c>
      <c r="B19" s="546">
        <v>2146.04921934</v>
      </c>
      <c r="C19" s="546">
        <v>2214.2935011</v>
      </c>
      <c r="D19" s="546">
        <v>2212.0080898</v>
      </c>
      <c r="E19" s="546">
        <v>2342.18851806</v>
      </c>
      <c r="F19" s="546">
        <v>2363.5513626800002</v>
      </c>
      <c r="G19" s="546">
        <v>2481.96467324</v>
      </c>
      <c r="H19" s="546">
        <v>2517.42405478</v>
      </c>
      <c r="I19" s="546">
        <v>2547.17140834</v>
      </c>
      <c r="J19" s="546">
        <v>2556.8391482200004</v>
      </c>
      <c r="K19" s="546">
        <v>2565.8397680400003</v>
      </c>
      <c r="L19" s="546">
        <v>2622.4119492</v>
      </c>
      <c r="M19" s="546">
        <v>2561.28794886</v>
      </c>
      <c r="N19" s="546">
        <v>2630.99949468</v>
      </c>
      <c r="O19" s="546">
        <v>2642.03848134</v>
      </c>
      <c r="P19" s="546">
        <v>2806.1061710000004</v>
      </c>
      <c r="Q19" s="546">
        <v>2924.383271</v>
      </c>
      <c r="R19" s="546">
        <v>3033.798311</v>
      </c>
      <c r="S19" s="562">
        <v>3078.9762090000004</v>
      </c>
      <c r="T19" s="562">
        <v>3170</v>
      </c>
      <c r="U19" s="528"/>
    </row>
    <row r="20" spans="1:21" ht="12.75">
      <c r="A20" s="529" t="s">
        <v>142</v>
      </c>
      <c r="B20" s="546"/>
      <c r="C20" s="546"/>
      <c r="D20" s="546"/>
      <c r="E20" s="546"/>
      <c r="F20" s="546"/>
      <c r="G20" s="546"/>
      <c r="H20" s="546"/>
      <c r="I20" s="546"/>
      <c r="J20" s="546"/>
      <c r="K20" s="546"/>
      <c r="L20" s="546"/>
      <c r="M20" s="546"/>
      <c r="N20" s="546"/>
      <c r="O20" s="546"/>
      <c r="P20" s="562"/>
      <c r="Q20" s="562"/>
      <c r="R20" s="562"/>
      <c r="S20" s="562"/>
      <c r="T20" s="562"/>
      <c r="U20" s="528"/>
    </row>
    <row r="21" spans="1:21" ht="14.25">
      <c r="A21" s="531" t="s">
        <v>804</v>
      </c>
      <c r="B21" s="546">
        <v>10913.26106835</v>
      </c>
      <c r="C21" s="546">
        <v>11109.918355640002</v>
      </c>
      <c r="D21" s="546">
        <v>11373.17300039</v>
      </c>
      <c r="E21" s="546">
        <v>11398.208692049999</v>
      </c>
      <c r="F21" s="546">
        <v>11558.961122280001</v>
      </c>
      <c r="G21" s="546">
        <v>11785.169692960002</v>
      </c>
      <c r="H21" s="546">
        <v>11996.50797119</v>
      </c>
      <c r="I21" s="546">
        <v>12156.19607034</v>
      </c>
      <c r="J21" s="546">
        <v>12246.38131239</v>
      </c>
      <c r="K21" s="546">
        <v>12581.48722525</v>
      </c>
      <c r="L21" s="546">
        <v>12799.139116470002</v>
      </c>
      <c r="M21" s="546">
        <v>12866.588324909999</v>
      </c>
      <c r="N21" s="546">
        <v>13069.857790549999</v>
      </c>
      <c r="O21" s="546">
        <v>13478.62526243</v>
      </c>
      <c r="P21" s="546">
        <v>13544</v>
      </c>
      <c r="Q21" s="546">
        <v>13809</v>
      </c>
      <c r="R21" s="546">
        <v>14159</v>
      </c>
      <c r="S21" s="562">
        <v>14589.54425</v>
      </c>
      <c r="T21" s="715" t="s">
        <v>529</v>
      </c>
      <c r="U21" s="528"/>
    </row>
    <row r="22" spans="1:21" ht="12.75">
      <c r="A22" s="532" t="s">
        <v>143</v>
      </c>
      <c r="B22" s="547"/>
      <c r="C22" s="547"/>
      <c r="D22" s="547"/>
      <c r="E22" s="547"/>
      <c r="F22" s="547"/>
      <c r="G22" s="547"/>
      <c r="H22" s="547"/>
      <c r="I22" s="547"/>
      <c r="J22" s="547"/>
      <c r="K22" s="547"/>
      <c r="L22" s="547"/>
      <c r="M22" s="547"/>
      <c r="N22" s="547"/>
      <c r="O22" s="547"/>
      <c r="P22" s="547"/>
      <c r="Q22" s="547"/>
      <c r="R22" s="547"/>
      <c r="S22" s="547"/>
      <c r="T22" s="716"/>
      <c r="U22" s="528"/>
    </row>
    <row r="23" spans="1:20" s="524" customFormat="1" ht="12.75">
      <c r="A23" s="531" t="s">
        <v>663</v>
      </c>
      <c r="B23" s="714">
        <v>102569.40387935001</v>
      </c>
      <c r="C23" s="714">
        <v>103192.00790465</v>
      </c>
      <c r="D23" s="714">
        <v>103196.341766</v>
      </c>
      <c r="E23" s="714">
        <v>104605.52782733</v>
      </c>
      <c r="F23" s="714">
        <v>105676.66415531002</v>
      </c>
      <c r="G23" s="714">
        <v>107901.00251067002</v>
      </c>
      <c r="H23" s="714">
        <v>111121.66693989</v>
      </c>
      <c r="I23" s="714">
        <v>112517.03100208</v>
      </c>
      <c r="J23" s="714">
        <v>112939.84442037999</v>
      </c>
      <c r="K23" s="714">
        <v>114521.01666621001</v>
      </c>
      <c r="L23" s="714">
        <v>117687.11129788999</v>
      </c>
      <c r="M23" s="714">
        <v>118146.90196392001</v>
      </c>
      <c r="N23" s="714">
        <v>120451.08785204</v>
      </c>
      <c r="O23" s="714">
        <v>124674.85671454</v>
      </c>
      <c r="P23" s="717">
        <v>129348.109865</v>
      </c>
      <c r="Q23" s="717">
        <v>132770</v>
      </c>
      <c r="R23" s="717">
        <v>137027</v>
      </c>
      <c r="S23" s="714">
        <v>140281</v>
      </c>
      <c r="T23" s="543" t="s">
        <v>529</v>
      </c>
    </row>
    <row r="24" ht="12.75">
      <c r="A24" s="529" t="s">
        <v>663</v>
      </c>
    </row>
    <row r="25" spans="17:20" ht="12.75">
      <c r="Q25" s="718"/>
      <c r="R25" s="718"/>
      <c r="S25" s="718"/>
      <c r="T25" s="718"/>
    </row>
    <row r="26" ht="12.75">
      <c r="A26" s="523" t="s">
        <v>144</v>
      </c>
    </row>
    <row r="27" ht="12.75">
      <c r="A27" s="523" t="s">
        <v>145</v>
      </c>
    </row>
    <row r="30" spans="2:19" ht="12.75">
      <c r="B30" s="528"/>
      <c r="C30" s="528"/>
      <c r="D30" s="528"/>
      <c r="E30" s="528"/>
      <c r="F30" s="528"/>
      <c r="G30" s="528"/>
      <c r="H30" s="528"/>
      <c r="I30" s="528"/>
      <c r="J30" s="528"/>
      <c r="K30" s="528"/>
      <c r="L30" s="528"/>
      <c r="M30" s="528"/>
      <c r="N30" s="528"/>
      <c r="O30" s="528"/>
      <c r="P30" s="528"/>
      <c r="Q30" s="528"/>
      <c r="R30" s="528"/>
      <c r="S30" s="528"/>
    </row>
    <row r="31" spans="2:19" ht="12.75">
      <c r="B31" s="528"/>
      <c r="C31" s="528"/>
      <c r="D31" s="528"/>
      <c r="E31" s="528"/>
      <c r="F31" s="528"/>
      <c r="G31" s="528"/>
      <c r="H31" s="528"/>
      <c r="I31" s="528"/>
      <c r="J31" s="528"/>
      <c r="K31" s="528"/>
      <c r="L31" s="528"/>
      <c r="M31" s="528"/>
      <c r="N31" s="528"/>
      <c r="O31" s="528"/>
      <c r="P31" s="528"/>
      <c r="Q31" s="528"/>
      <c r="R31" s="528"/>
      <c r="S31" s="528"/>
    </row>
  </sheetData>
  <printOptions/>
  <pageMargins left="0.75" right="0.75" top="1" bottom="1" header="0.5" footer="0.5"/>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6:V34"/>
  <sheetViews>
    <sheetView zoomScale="75" zoomScaleNormal="75" workbookViewId="0" topLeftCell="A1">
      <pane xSplit="1" topLeftCell="B1" activePane="topRight" state="frozen"/>
      <selection pane="topLeft" activeCell="A1" sqref="A1"/>
      <selection pane="topRight" activeCell="A21" sqref="A21"/>
    </sheetView>
  </sheetViews>
  <sheetFormatPr defaultColWidth="9.00390625" defaultRowHeight="12"/>
  <cols>
    <col min="1" max="1" width="27.75390625" style="523" customWidth="1"/>
    <col min="2" max="20" width="9.875" style="523" bestFit="1" customWidth="1"/>
    <col min="21" max="16384" width="9.125" style="523" customWidth="1"/>
  </cols>
  <sheetData>
    <row r="1" ht="12.75"/>
    <row r="2" ht="12.75"/>
    <row r="3" ht="12.75"/>
    <row r="4" ht="12.75"/>
    <row r="5" ht="12.75"/>
    <row r="6" s="534" customFormat="1" ht="15.75">
      <c r="A6" s="533" t="s">
        <v>805</v>
      </c>
    </row>
    <row r="7" s="534" customFormat="1" ht="15">
      <c r="A7" s="535" t="s">
        <v>806</v>
      </c>
    </row>
    <row r="8" s="534" customFormat="1" ht="15"/>
    <row r="9" spans="1:20" s="537" customFormat="1" ht="15.75">
      <c r="A9" s="536"/>
      <c r="B9" s="536" t="s">
        <v>136</v>
      </c>
      <c r="C9" s="536" t="s">
        <v>137</v>
      </c>
      <c r="D9" s="536" t="s">
        <v>138</v>
      </c>
      <c r="E9" s="536" t="s">
        <v>139</v>
      </c>
      <c r="F9" s="536" t="s">
        <v>146</v>
      </c>
      <c r="G9" s="536" t="s">
        <v>147</v>
      </c>
      <c r="H9" s="536" t="s">
        <v>148</v>
      </c>
      <c r="I9" s="536" t="s">
        <v>149</v>
      </c>
      <c r="J9" s="536" t="s">
        <v>150</v>
      </c>
      <c r="K9" s="536" t="s">
        <v>151</v>
      </c>
      <c r="L9" s="536" t="s">
        <v>152</v>
      </c>
      <c r="M9" s="536" t="s">
        <v>153</v>
      </c>
      <c r="N9" s="536" t="s">
        <v>154</v>
      </c>
      <c r="O9" s="536" t="s">
        <v>155</v>
      </c>
      <c r="P9" s="536" t="s">
        <v>156</v>
      </c>
      <c r="Q9" s="536" t="s">
        <v>163</v>
      </c>
      <c r="R9" s="536" t="s">
        <v>174</v>
      </c>
      <c r="S9" s="536" t="s">
        <v>175</v>
      </c>
      <c r="T9" s="536">
        <v>2008</v>
      </c>
    </row>
    <row r="10" spans="1:20" s="534" customFormat="1" ht="15.75">
      <c r="A10" s="538" t="s">
        <v>180</v>
      </c>
      <c r="B10" s="720">
        <v>11029.37406958</v>
      </c>
      <c r="C10" s="720">
        <v>10895.83557186</v>
      </c>
      <c r="D10" s="720">
        <v>11035.98163082</v>
      </c>
      <c r="E10" s="720">
        <v>11378.686073960002</v>
      </c>
      <c r="F10" s="720">
        <v>11497.542022320002</v>
      </c>
      <c r="G10" s="720">
        <v>11483.11039021</v>
      </c>
      <c r="H10" s="720">
        <v>11726.21215228</v>
      </c>
      <c r="I10" s="720">
        <v>12075.88866412</v>
      </c>
      <c r="J10" s="720">
        <v>12194.047824290003</v>
      </c>
      <c r="K10" s="720">
        <v>12166.605455320001</v>
      </c>
      <c r="L10" s="720">
        <v>12348.775995930002</v>
      </c>
      <c r="M10" s="720">
        <v>12522.312738550001</v>
      </c>
      <c r="N10" s="720">
        <v>12409.223002339999</v>
      </c>
      <c r="O10" s="720">
        <v>12678.312127340001</v>
      </c>
      <c r="P10" s="720">
        <v>13004.608419870003</v>
      </c>
      <c r="Q10" s="720">
        <v>12904.32626768</v>
      </c>
      <c r="R10" s="720">
        <v>12890.73180949</v>
      </c>
      <c r="S10" s="720">
        <v>12848.609589320002</v>
      </c>
      <c r="T10" s="720">
        <v>12154.784671496722</v>
      </c>
    </row>
    <row r="11" spans="1:20" s="534" customFormat="1" ht="15.75">
      <c r="A11" s="539" t="s">
        <v>181</v>
      </c>
      <c r="B11" s="720">
        <v>3744.1342879999997</v>
      </c>
      <c r="C11" s="720">
        <v>3668.9988823400004</v>
      </c>
      <c r="D11" s="720">
        <v>3060.2562469900004</v>
      </c>
      <c r="E11" s="720">
        <v>2763.67744218</v>
      </c>
      <c r="F11" s="720">
        <v>2261.45834971</v>
      </c>
      <c r="G11" s="720">
        <v>2201.52627318</v>
      </c>
      <c r="H11" s="720">
        <v>2182.00874903</v>
      </c>
      <c r="I11" s="720">
        <v>2114.24233234</v>
      </c>
      <c r="J11" s="720">
        <v>1980.55611036</v>
      </c>
      <c r="K11" s="720">
        <v>2036.1208892900002</v>
      </c>
      <c r="L11" s="720">
        <v>2137.67083941</v>
      </c>
      <c r="M11" s="720">
        <v>2196.14839836</v>
      </c>
      <c r="N11" s="720">
        <v>2267.0041617300003</v>
      </c>
      <c r="O11" s="720">
        <v>2309.7405622</v>
      </c>
      <c r="P11" s="720">
        <v>2353.89063569</v>
      </c>
      <c r="Q11" s="720">
        <v>2521.84353619</v>
      </c>
      <c r="R11" s="720">
        <v>2658.9423839600004</v>
      </c>
      <c r="S11" s="720">
        <v>2700.2164166000002</v>
      </c>
      <c r="T11" s="720">
        <v>2783.9231255146</v>
      </c>
    </row>
    <row r="12" spans="1:20" s="534" customFormat="1" ht="15.75">
      <c r="A12" s="539" t="s">
        <v>182</v>
      </c>
      <c r="B12" s="721">
        <v>7661.380509610006</v>
      </c>
      <c r="C12" s="721">
        <v>7427.02132092</v>
      </c>
      <c r="D12" s="721">
        <v>7391.8762866499965</v>
      </c>
      <c r="E12" s="721">
        <v>7299.340923980002</v>
      </c>
      <c r="F12" s="721">
        <v>7675.11792376</v>
      </c>
      <c r="G12" s="721">
        <v>7670.327561650001</v>
      </c>
      <c r="H12" s="721">
        <v>7967.8848099900015</v>
      </c>
      <c r="I12" s="721">
        <v>8040.074278499998</v>
      </c>
      <c r="J12" s="721">
        <v>8407.409119429998</v>
      </c>
      <c r="K12" s="721">
        <v>8404.186876740005</v>
      </c>
      <c r="L12" s="721">
        <v>8578.17365384</v>
      </c>
      <c r="M12" s="721">
        <v>8727.489072289996</v>
      </c>
      <c r="N12" s="721">
        <v>8912.915326730012</v>
      </c>
      <c r="O12" s="721">
        <v>9002.50607807</v>
      </c>
      <c r="P12" s="721">
        <v>9458.142868629999</v>
      </c>
      <c r="Q12" s="721">
        <v>9590.032685919996</v>
      </c>
      <c r="R12" s="721">
        <v>9645.68601567</v>
      </c>
      <c r="S12" s="721">
        <v>9621.53539027</v>
      </c>
      <c r="T12" s="721">
        <v>10537.163445437993</v>
      </c>
    </row>
    <row r="13" spans="1:20" s="534" customFormat="1" ht="15.75">
      <c r="A13" s="539" t="s">
        <v>183</v>
      </c>
      <c r="B13" s="720">
        <v>7348.4503085900005</v>
      </c>
      <c r="C13" s="720">
        <v>7392.549419420001</v>
      </c>
      <c r="D13" s="720">
        <v>7419.458645930001</v>
      </c>
      <c r="E13" s="720">
        <v>7544.99989045</v>
      </c>
      <c r="F13" s="720">
        <v>7695.6807872</v>
      </c>
      <c r="G13" s="720">
        <v>7750.43826968</v>
      </c>
      <c r="H13" s="720">
        <v>7939.03216396</v>
      </c>
      <c r="I13" s="720">
        <v>8051.6084240400005</v>
      </c>
      <c r="J13" s="720">
        <v>8273.53713146</v>
      </c>
      <c r="K13" s="720">
        <v>7872.61089633</v>
      </c>
      <c r="L13" s="720">
        <v>7975.373087870001</v>
      </c>
      <c r="M13" s="720">
        <v>7956.88498154</v>
      </c>
      <c r="N13" s="720">
        <v>7880.9513624599995</v>
      </c>
      <c r="O13" s="720">
        <v>8040.07382493</v>
      </c>
      <c r="P13" s="720">
        <v>8246.41165673</v>
      </c>
      <c r="Q13" s="720">
        <v>8264.62168976</v>
      </c>
      <c r="R13" s="720">
        <v>8178.7652849</v>
      </c>
      <c r="S13" s="720">
        <v>8053.6306717</v>
      </c>
      <c r="T13" s="720">
        <v>8061.684302371699</v>
      </c>
    </row>
    <row r="14" spans="1:20" s="534" customFormat="1" ht="15.75">
      <c r="A14" s="539" t="s">
        <v>184</v>
      </c>
      <c r="B14" s="720">
        <v>1360.7004168800001</v>
      </c>
      <c r="C14" s="720">
        <v>1410.05904402</v>
      </c>
      <c r="D14" s="720">
        <v>1420.1453243400001</v>
      </c>
      <c r="E14" s="720">
        <v>1430.04632713</v>
      </c>
      <c r="F14" s="720">
        <v>1426.9505025400001</v>
      </c>
      <c r="G14" s="720">
        <v>1511.64341894</v>
      </c>
      <c r="H14" s="720">
        <v>1515.66992265</v>
      </c>
      <c r="I14" s="720">
        <v>1603.57061402</v>
      </c>
      <c r="J14" s="720">
        <v>1493.1066410600001</v>
      </c>
      <c r="K14" s="720">
        <v>1552.98497536</v>
      </c>
      <c r="L14" s="720">
        <v>1485.25910085</v>
      </c>
      <c r="M14" s="720">
        <v>1599.5727084800003</v>
      </c>
      <c r="N14" s="720">
        <v>1602.9384886300004</v>
      </c>
      <c r="O14" s="720">
        <v>1584.7726147099997</v>
      </c>
      <c r="P14" s="720">
        <v>1551.5775011300002</v>
      </c>
      <c r="Q14" s="720">
        <v>1625.63727135</v>
      </c>
      <c r="R14" s="720">
        <v>1533.3717246800002</v>
      </c>
      <c r="S14" s="720">
        <v>1557.0517188699998</v>
      </c>
      <c r="T14" s="720">
        <v>1616.2196841870598</v>
      </c>
    </row>
    <row r="15" spans="1:20" s="534" customFormat="1" ht="15.75">
      <c r="A15" s="539" t="s">
        <v>185</v>
      </c>
      <c r="B15" s="720">
        <v>5752.039983190001</v>
      </c>
      <c r="C15" s="720">
        <v>6027.42792782</v>
      </c>
      <c r="D15" s="720">
        <v>6499.77735402</v>
      </c>
      <c r="E15" s="720">
        <v>6805.09716216</v>
      </c>
      <c r="F15" s="720">
        <v>7123.123501250001</v>
      </c>
      <c r="G15" s="720">
        <v>7378.80111959</v>
      </c>
      <c r="H15" s="720">
        <v>7846.8115905</v>
      </c>
      <c r="I15" s="720">
        <v>8223.29733411</v>
      </c>
      <c r="J15" s="720">
        <v>7981.98723169</v>
      </c>
      <c r="K15" s="720">
        <v>8171.06908588</v>
      </c>
      <c r="L15" s="720">
        <v>8499.01322148</v>
      </c>
      <c r="M15" s="720">
        <v>8404.598916010002</v>
      </c>
      <c r="N15" s="720">
        <v>8362.50237488</v>
      </c>
      <c r="O15" s="720">
        <v>8567.96473517</v>
      </c>
      <c r="P15" s="720">
        <v>8856.64561861</v>
      </c>
      <c r="Q15" s="720">
        <v>9079.61875818</v>
      </c>
      <c r="R15" s="720">
        <v>9146.94709603</v>
      </c>
      <c r="S15" s="720">
        <v>9314.38044954</v>
      </c>
      <c r="T15" s="720">
        <v>8522.6581113291</v>
      </c>
    </row>
    <row r="16" spans="1:20" s="534" customFormat="1" ht="15.75">
      <c r="A16" s="540" t="s">
        <v>186</v>
      </c>
      <c r="B16" s="722">
        <v>1338.4967000000001</v>
      </c>
      <c r="C16" s="722">
        <v>1438.03787</v>
      </c>
      <c r="D16" s="722">
        <v>1530.10095</v>
      </c>
      <c r="E16" s="722">
        <v>1625.68792</v>
      </c>
      <c r="F16" s="722">
        <v>1627.5254600000003</v>
      </c>
      <c r="G16" s="722">
        <v>1720.6468700000003</v>
      </c>
      <c r="H16" s="722">
        <v>1851.57741</v>
      </c>
      <c r="I16" s="722">
        <v>2035.2034800000004</v>
      </c>
      <c r="J16" s="722">
        <v>2005.9198145399998</v>
      </c>
      <c r="K16" s="722">
        <v>2205.57575777</v>
      </c>
      <c r="L16" s="722">
        <v>2487.76817117</v>
      </c>
      <c r="M16" s="722">
        <v>2505.9270205700004</v>
      </c>
      <c r="N16" s="722">
        <v>2649.7431353700003</v>
      </c>
      <c r="O16" s="722">
        <v>2929.912173</v>
      </c>
      <c r="P16" s="722">
        <v>3374.92550517</v>
      </c>
      <c r="Q16" s="722">
        <v>3500.22828817</v>
      </c>
      <c r="R16" s="722">
        <v>3751.5900367700006</v>
      </c>
      <c r="S16" s="722">
        <v>3959.4448857700004</v>
      </c>
      <c r="T16" s="722">
        <v>4090.10656700041</v>
      </c>
    </row>
    <row r="17" spans="1:20" s="534" customFormat="1" ht="15.75">
      <c r="A17" s="533" t="s">
        <v>187</v>
      </c>
      <c r="B17" s="723">
        <v>38234.576275850006</v>
      </c>
      <c r="C17" s="723">
        <v>38259.93003638</v>
      </c>
      <c r="D17" s="723">
        <v>38357.59643875</v>
      </c>
      <c r="E17" s="723">
        <v>38847.53573986</v>
      </c>
      <c r="F17" s="723">
        <v>39307.39854678</v>
      </c>
      <c r="G17" s="723">
        <v>39716.493903250004</v>
      </c>
      <c r="H17" s="723">
        <v>41029.19679841</v>
      </c>
      <c r="I17" s="723">
        <v>42143.88512713</v>
      </c>
      <c r="J17" s="723">
        <v>42336.563872830004</v>
      </c>
      <c r="K17" s="723">
        <v>42409.153936689996</v>
      </c>
      <c r="L17" s="723">
        <v>43512.03407055</v>
      </c>
      <c r="M17" s="723">
        <v>43912.9338358</v>
      </c>
      <c r="N17" s="723">
        <v>44085.27785214001</v>
      </c>
      <c r="O17" s="723">
        <v>45113.28211542001</v>
      </c>
      <c r="P17" s="723">
        <v>46846.202205830006</v>
      </c>
      <c r="Q17" s="723">
        <v>47486.30849725001</v>
      </c>
      <c r="R17" s="723">
        <v>47806.034351500006</v>
      </c>
      <c r="S17" s="723">
        <v>48054.86912207</v>
      </c>
      <c r="T17" s="723">
        <v>47766.53990733759</v>
      </c>
    </row>
    <row r="19" ht="12.75">
      <c r="A19" s="523" t="s">
        <v>821</v>
      </c>
    </row>
    <row r="20" ht="12.75">
      <c r="A20" s="719" t="s">
        <v>160</v>
      </c>
    </row>
    <row r="21" s="534" customFormat="1" ht="15"/>
    <row r="22" s="541" customFormat="1" ht="15"/>
    <row r="23" s="529" customFormat="1" ht="13.5" customHeight="1"/>
    <row r="24" s="529" customFormat="1" ht="15">
      <c r="A24" s="541"/>
    </row>
    <row r="25" spans="1:21" s="529" customFormat="1" ht="15.75">
      <c r="A25" s="539"/>
      <c r="U25" s="542"/>
    </row>
    <row r="26" spans="1:21" s="529" customFormat="1" ht="15.75">
      <c r="A26" s="539"/>
      <c r="U26" s="542"/>
    </row>
    <row r="27" spans="1:22" s="529" customFormat="1" ht="15.75">
      <c r="A27" s="539"/>
      <c r="U27" s="542"/>
      <c r="V27" s="542"/>
    </row>
    <row r="28" spans="1:21" s="529" customFormat="1" ht="15.75">
      <c r="A28" s="539"/>
      <c r="U28" s="542"/>
    </row>
    <row r="29" spans="1:21" s="529" customFormat="1" ht="15.75">
      <c r="A29" s="539"/>
      <c r="U29" s="542"/>
    </row>
    <row r="30" spans="1:21" s="529" customFormat="1" ht="15.75">
      <c r="A30" s="539"/>
      <c r="U30" s="542"/>
    </row>
    <row r="31" spans="1:21" s="529" customFormat="1" ht="15.75">
      <c r="A31" s="539"/>
      <c r="U31" s="542"/>
    </row>
    <row r="32" s="531" customFormat="1" ht="15.75">
      <c r="A32" s="539"/>
    </row>
    <row r="33" s="529" customFormat="1" ht="12.75"/>
    <row r="34" s="529" customFormat="1" ht="15.75">
      <c r="A34" s="539"/>
    </row>
    <row r="35" s="529" customFormat="1" ht="12.75"/>
    <row r="36" s="529" customFormat="1" ht="12.75"/>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6:K15"/>
  <sheetViews>
    <sheetView zoomScale="75" zoomScaleNormal="75" workbookViewId="0" topLeftCell="A1">
      <selection activeCell="A8" sqref="A8"/>
    </sheetView>
  </sheetViews>
  <sheetFormatPr defaultColWidth="9.00390625" defaultRowHeight="12"/>
  <cols>
    <col min="1" max="1" width="31.125" style="523" customWidth="1"/>
    <col min="2" max="16384" width="9.125" style="523" customWidth="1"/>
  </cols>
  <sheetData>
    <row r="1" ht="12.75"/>
    <row r="2" ht="12.75"/>
    <row r="3" ht="12.75"/>
    <row r="4" ht="12.75"/>
    <row r="5" ht="12.75"/>
    <row r="6" ht="12.75">
      <c r="A6" s="524" t="s">
        <v>807</v>
      </c>
    </row>
    <row r="7" ht="12.75">
      <c r="A7" s="523" t="s">
        <v>808</v>
      </c>
    </row>
    <row r="10" spans="1:11" s="524" customFormat="1" ht="12.75">
      <c r="A10" s="526"/>
      <c r="B10" s="526">
        <v>1999</v>
      </c>
      <c r="C10" s="526">
        <v>2000</v>
      </c>
      <c r="D10" s="526">
        <v>2001</v>
      </c>
      <c r="E10" s="526">
        <v>2002</v>
      </c>
      <c r="F10" s="526">
        <v>2003</v>
      </c>
      <c r="G10" s="526">
        <v>2004</v>
      </c>
      <c r="H10" s="526">
        <v>2005</v>
      </c>
      <c r="I10" s="526">
        <v>2006</v>
      </c>
      <c r="J10" s="526">
        <v>2007</v>
      </c>
      <c r="K10" s="526">
        <v>2008</v>
      </c>
    </row>
    <row r="11" spans="1:11" ht="12.75">
      <c r="A11" s="524" t="s">
        <v>157</v>
      </c>
      <c r="B11" s="544">
        <v>34.43</v>
      </c>
      <c r="C11" s="544">
        <v>35.22</v>
      </c>
      <c r="D11" s="544">
        <v>42.96</v>
      </c>
      <c r="E11" s="544">
        <v>38.69</v>
      </c>
      <c r="F11" s="544">
        <v>41.94</v>
      </c>
      <c r="G11" s="544">
        <v>61.91</v>
      </c>
      <c r="H11" s="544">
        <v>71.27</v>
      </c>
      <c r="I11" s="544">
        <v>69.8</v>
      </c>
      <c r="J11" s="523">
        <v>82.21</v>
      </c>
      <c r="K11" s="544">
        <v>137.79</v>
      </c>
    </row>
    <row r="12" spans="1:11" ht="12.75">
      <c r="A12" s="524" t="s">
        <v>158</v>
      </c>
      <c r="B12" s="544">
        <v>33.64</v>
      </c>
      <c r="C12" s="544">
        <v>31.11</v>
      </c>
      <c r="D12" s="544">
        <v>35.14</v>
      </c>
      <c r="E12" s="544">
        <v>37.61</v>
      </c>
      <c r="F12" s="544">
        <v>33.76</v>
      </c>
      <c r="G12" s="544">
        <v>40.1</v>
      </c>
      <c r="H12" s="544">
        <v>47.39</v>
      </c>
      <c r="I12" s="544">
        <v>50.55</v>
      </c>
      <c r="J12" s="523">
        <v>49.52</v>
      </c>
      <c r="K12" s="544">
        <v>61.88</v>
      </c>
    </row>
    <row r="13" spans="1:11" ht="12.75">
      <c r="A13" s="524" t="s">
        <v>159</v>
      </c>
      <c r="B13" s="544">
        <v>35.87</v>
      </c>
      <c r="C13" s="544">
        <v>34.59</v>
      </c>
      <c r="D13" s="544">
        <v>37.95</v>
      </c>
      <c r="E13" s="544">
        <v>36.95</v>
      </c>
      <c r="F13" s="544">
        <v>34.93</v>
      </c>
      <c r="G13" s="544">
        <v>51.48</v>
      </c>
      <c r="H13" s="544">
        <v>63.73</v>
      </c>
      <c r="I13" s="544">
        <v>63.33</v>
      </c>
      <c r="J13" s="523">
        <v>70.92</v>
      </c>
      <c r="K13" s="544">
        <v>125.42</v>
      </c>
    </row>
    <row r="15" ht="12.75">
      <c r="A15" s="523" t="s">
        <v>172</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7:V21"/>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40.875" style="523" customWidth="1"/>
    <col min="2" max="16384" width="9.125" style="523" customWidth="1"/>
  </cols>
  <sheetData>
    <row r="2" ht="12.75"/>
    <row r="3" ht="12.75"/>
    <row r="4" ht="12.75"/>
    <row r="5" ht="12.75"/>
    <row r="7" ht="12.75">
      <c r="A7" s="524" t="s">
        <v>809</v>
      </c>
    </row>
    <row r="8" ht="12.75">
      <c r="A8" s="525" t="s">
        <v>810</v>
      </c>
    </row>
    <row r="10" spans="2:22" s="543" customFormat="1" ht="12.75">
      <c r="B10" s="543">
        <v>1990</v>
      </c>
      <c r="C10" s="543" t="s">
        <v>137</v>
      </c>
      <c r="D10" s="543" t="s">
        <v>138</v>
      </c>
      <c r="E10" s="543" t="s">
        <v>139</v>
      </c>
      <c r="F10" s="543" t="s">
        <v>146</v>
      </c>
      <c r="G10" s="543" t="s">
        <v>147</v>
      </c>
      <c r="H10" s="543" t="s">
        <v>148</v>
      </c>
      <c r="I10" s="543" t="s">
        <v>149</v>
      </c>
      <c r="J10" s="543" t="s">
        <v>150</v>
      </c>
      <c r="K10" s="543" t="s">
        <v>151</v>
      </c>
      <c r="L10" s="543" t="s">
        <v>152</v>
      </c>
      <c r="M10" s="543" t="s">
        <v>153</v>
      </c>
      <c r="N10" s="543" t="s">
        <v>154</v>
      </c>
      <c r="O10" s="543" t="s">
        <v>155</v>
      </c>
      <c r="P10" s="543" t="s">
        <v>156</v>
      </c>
      <c r="Q10" s="543">
        <v>2005</v>
      </c>
      <c r="R10" s="543">
        <v>2006</v>
      </c>
      <c r="S10" s="545">
        <v>2007</v>
      </c>
      <c r="T10" s="551">
        <v>2008</v>
      </c>
      <c r="V10" s="524"/>
    </row>
    <row r="11" spans="1:20" ht="12.75">
      <c r="A11" s="527" t="s">
        <v>188</v>
      </c>
      <c r="B11" s="553">
        <v>1088.0767604300042</v>
      </c>
      <c r="C11" s="553">
        <v>1101.6343980400036</v>
      </c>
      <c r="D11" s="553">
        <v>1191.0279278399987</v>
      </c>
      <c r="E11" s="553">
        <v>1512.8988890700034</v>
      </c>
      <c r="F11" s="553">
        <v>815.4274482000027</v>
      </c>
      <c r="G11" s="553">
        <v>774.6386307899992</v>
      </c>
      <c r="H11" s="553">
        <v>752.3020876800003</v>
      </c>
      <c r="I11" s="553">
        <v>761.9075140200032</v>
      </c>
      <c r="J11" s="553">
        <v>782.7516141199965</v>
      </c>
      <c r="K11" s="553">
        <v>909.9264084399988</v>
      </c>
      <c r="L11" s="553">
        <v>1434.2090646600077</v>
      </c>
      <c r="M11" s="553">
        <v>929.7732244099991</v>
      </c>
      <c r="N11" s="553">
        <v>1318.451197110005</v>
      </c>
      <c r="O11" s="553">
        <v>1671.2948138100044</v>
      </c>
      <c r="P11" s="553">
        <v>1517.73159601</v>
      </c>
      <c r="Q11" s="553">
        <v>1549.5506479900012</v>
      </c>
      <c r="R11" s="553">
        <v>1680.0784294599962</v>
      </c>
      <c r="S11" s="553">
        <v>1739.9451221300035</v>
      </c>
      <c r="T11" s="562">
        <v>1736</v>
      </c>
    </row>
    <row r="12" spans="1:20" ht="12.75">
      <c r="A12" s="531" t="s">
        <v>189</v>
      </c>
      <c r="B12" s="546">
        <v>2115.1462275700005</v>
      </c>
      <c r="C12" s="546">
        <v>1736.3853768400002</v>
      </c>
      <c r="D12" s="546">
        <v>1537.8349</v>
      </c>
      <c r="E12" s="546">
        <v>1551.5583000000001</v>
      </c>
      <c r="F12" s="546">
        <v>1458.4020000000003</v>
      </c>
      <c r="G12" s="546">
        <v>1356.8721</v>
      </c>
      <c r="H12" s="546">
        <v>1382.6907</v>
      </c>
      <c r="I12" s="546">
        <v>1240.8047000000001</v>
      </c>
      <c r="J12" s="546">
        <v>1170.7921000000001</v>
      </c>
      <c r="K12" s="546">
        <v>1268.6004</v>
      </c>
      <c r="L12" s="546">
        <v>1288.7203000000002</v>
      </c>
      <c r="M12" s="546">
        <v>1239.5254</v>
      </c>
      <c r="N12" s="546">
        <v>1241.3862</v>
      </c>
      <c r="O12" s="546">
        <v>1249.2946000000002</v>
      </c>
      <c r="P12" s="546">
        <v>1211.7297</v>
      </c>
      <c r="Q12" s="546">
        <v>1198.0439695700002</v>
      </c>
      <c r="R12" s="546">
        <v>1237.22439287</v>
      </c>
      <c r="S12" s="546">
        <v>1185.3790275000001</v>
      </c>
      <c r="T12" s="562">
        <v>1281</v>
      </c>
    </row>
    <row r="13" spans="1:20" ht="12.75">
      <c r="A13" s="531" t="s">
        <v>190</v>
      </c>
      <c r="B13" s="546">
        <v>5244.04167623</v>
      </c>
      <c r="C13" s="546">
        <v>5009.748987880001</v>
      </c>
      <c r="D13" s="546">
        <v>4688.95610439</v>
      </c>
      <c r="E13" s="546">
        <v>4405.637790690001</v>
      </c>
      <c r="F13" s="546">
        <v>4298.48753037</v>
      </c>
      <c r="G13" s="546">
        <v>4237.1263827</v>
      </c>
      <c r="H13" s="546">
        <v>4208.2932634399995</v>
      </c>
      <c r="I13" s="546">
        <v>4065.7018574200006</v>
      </c>
      <c r="J13" s="546">
        <v>3871.50626897</v>
      </c>
      <c r="K13" s="546">
        <v>3637.64757733</v>
      </c>
      <c r="L13" s="546">
        <v>3735.85286738</v>
      </c>
      <c r="M13" s="546">
        <v>3762.12301376</v>
      </c>
      <c r="N13" s="546">
        <v>3715.7891868</v>
      </c>
      <c r="O13" s="546">
        <v>3838.2896050000004</v>
      </c>
      <c r="P13" s="546">
        <v>3803.0293174300004</v>
      </c>
      <c r="Q13" s="546">
        <v>3655.3225140600007</v>
      </c>
      <c r="R13" s="546">
        <v>3736.941202780001</v>
      </c>
      <c r="S13" s="546">
        <v>3796.60040462</v>
      </c>
      <c r="T13" s="562">
        <v>3591</v>
      </c>
    </row>
    <row r="14" spans="1:20" ht="12.75">
      <c r="A14" s="531" t="s">
        <v>191</v>
      </c>
      <c r="B14" s="546">
        <v>860.2198116999999</v>
      </c>
      <c r="C14" s="546">
        <v>908.5921218000001</v>
      </c>
      <c r="D14" s="546">
        <v>844.0724871</v>
      </c>
      <c r="E14" s="546">
        <v>927.3557312000002</v>
      </c>
      <c r="F14" s="546">
        <v>949.9135118</v>
      </c>
      <c r="G14" s="546">
        <v>984.4020442</v>
      </c>
      <c r="H14" s="546">
        <v>1002.2246703000001</v>
      </c>
      <c r="I14" s="546">
        <v>1015.6731371000001</v>
      </c>
      <c r="J14" s="546">
        <v>994.9856931</v>
      </c>
      <c r="K14" s="546">
        <v>1037.4232142</v>
      </c>
      <c r="L14" s="546">
        <v>1044.1196519</v>
      </c>
      <c r="M14" s="546">
        <v>1055.6611476</v>
      </c>
      <c r="N14" s="546">
        <v>1017.9950666000002</v>
      </c>
      <c r="O14" s="546">
        <v>1105.4783689</v>
      </c>
      <c r="P14" s="546">
        <v>1201.95050983</v>
      </c>
      <c r="Q14" s="546">
        <v>1171.05146063</v>
      </c>
      <c r="R14" s="546">
        <v>1190.56462353</v>
      </c>
      <c r="S14" s="546">
        <v>1232.98347848</v>
      </c>
      <c r="T14" s="562">
        <v>1282</v>
      </c>
    </row>
    <row r="15" spans="1:20" ht="12.75">
      <c r="A15" s="531" t="s">
        <v>192</v>
      </c>
      <c r="B15" s="546">
        <v>6751.557922180001</v>
      </c>
      <c r="C15" s="546">
        <v>6525.509333780001</v>
      </c>
      <c r="D15" s="546">
        <v>6470.3209598</v>
      </c>
      <c r="E15" s="546">
        <v>6151.441688140001</v>
      </c>
      <c r="F15" s="546">
        <v>6735.99135326</v>
      </c>
      <c r="G15" s="546">
        <v>6707.3030275</v>
      </c>
      <c r="H15" s="546">
        <v>6903.51201318</v>
      </c>
      <c r="I15" s="546">
        <v>7094.03301009</v>
      </c>
      <c r="J15" s="546">
        <v>7176.262262180001</v>
      </c>
      <c r="K15" s="546">
        <v>6997.096006430001</v>
      </c>
      <c r="L15" s="546">
        <v>6799.716344949999</v>
      </c>
      <c r="M15" s="546">
        <v>7148.66858691</v>
      </c>
      <c r="N15" s="546">
        <v>6895.288114540001</v>
      </c>
      <c r="O15" s="546">
        <v>6524.09584684</v>
      </c>
      <c r="P15" s="546">
        <v>6862.70772787</v>
      </c>
      <c r="Q15" s="546">
        <v>6936.26384931</v>
      </c>
      <c r="R15" s="546">
        <v>6834.25993377</v>
      </c>
      <c r="S15" s="546">
        <v>6900.32240427</v>
      </c>
      <c r="T15" s="562">
        <v>6572.727</v>
      </c>
    </row>
    <row r="16" spans="1:20" ht="12.75">
      <c r="A16" s="531" t="s">
        <v>193</v>
      </c>
      <c r="B16" s="546">
        <v>3515.0350459300007</v>
      </c>
      <c r="C16" s="546">
        <v>3650.240890230001</v>
      </c>
      <c r="D16" s="546">
        <v>3667.518871800001</v>
      </c>
      <c r="E16" s="546">
        <v>3772.1998854099998</v>
      </c>
      <c r="F16" s="546">
        <v>3911.9291368000004</v>
      </c>
      <c r="G16" s="546">
        <v>4066.9948924500004</v>
      </c>
      <c r="H16" s="546">
        <v>4267.79817007</v>
      </c>
      <c r="I16" s="546">
        <v>4499.93644744</v>
      </c>
      <c r="J16" s="546">
        <v>4444.666395970001</v>
      </c>
      <c r="K16" s="546">
        <v>4723.104715150001</v>
      </c>
      <c r="L16" s="546">
        <v>5035.745457100001</v>
      </c>
      <c r="M16" s="546">
        <v>5265.7542582099995</v>
      </c>
      <c r="N16" s="546">
        <v>5465.04726403</v>
      </c>
      <c r="O16" s="546">
        <v>5636.3584782200005</v>
      </c>
      <c r="P16" s="546">
        <v>6180.00558453</v>
      </c>
      <c r="Q16" s="546">
        <v>6300.471485420001</v>
      </c>
      <c r="R16" s="546">
        <v>6668.471434420001</v>
      </c>
      <c r="S16" s="546">
        <v>7115.745731630001</v>
      </c>
      <c r="T16" s="562">
        <v>7408</v>
      </c>
    </row>
    <row r="17" spans="1:22" ht="12.75">
      <c r="A17" s="526" t="s">
        <v>194</v>
      </c>
      <c r="B17" s="547">
        <v>6210.807395300001</v>
      </c>
      <c r="C17" s="547">
        <v>5987.56090421</v>
      </c>
      <c r="D17" s="547">
        <v>6181.758330200001</v>
      </c>
      <c r="E17" s="547">
        <v>6583.669521660001</v>
      </c>
      <c r="F17" s="547">
        <v>7008.50712983</v>
      </c>
      <c r="G17" s="547">
        <v>7628.005584600001</v>
      </c>
      <c r="H17" s="547">
        <v>7870.463102820001</v>
      </c>
      <c r="I17" s="547">
        <v>7650.88009662</v>
      </c>
      <c r="J17" s="547">
        <v>7664.443118920001</v>
      </c>
      <c r="K17" s="547">
        <v>7452.011562540002</v>
      </c>
      <c r="L17" s="547">
        <v>7319.6209225600005</v>
      </c>
      <c r="M17" s="547">
        <v>7139.011500109999</v>
      </c>
      <c r="N17" s="547">
        <v>7932.82641922</v>
      </c>
      <c r="O17" s="547">
        <v>9473.293583640001</v>
      </c>
      <c r="P17" s="547">
        <v>11399.88601717</v>
      </c>
      <c r="Q17" s="547">
        <v>12726.551413500001</v>
      </c>
      <c r="R17" s="547">
        <v>14118.87040442</v>
      </c>
      <c r="S17" s="547">
        <v>15033.21411946</v>
      </c>
      <c r="T17" s="547">
        <v>16055</v>
      </c>
      <c r="V17" s="524"/>
    </row>
    <row r="18" spans="1:20" ht="12.75">
      <c r="A18" s="531" t="s">
        <v>195</v>
      </c>
      <c r="B18" s="714">
        <v>25784.884513700006</v>
      </c>
      <c r="C18" s="714">
        <v>24919.67187322001</v>
      </c>
      <c r="D18" s="714">
        <v>24581.972784370002</v>
      </c>
      <c r="E18" s="714">
        <v>24904.727823310004</v>
      </c>
      <c r="F18" s="714">
        <v>25178.711422180004</v>
      </c>
      <c r="G18" s="714">
        <v>25755.044573709998</v>
      </c>
      <c r="H18" s="714">
        <v>26387.341913260003</v>
      </c>
      <c r="I18" s="714">
        <v>26328.94831128</v>
      </c>
      <c r="J18" s="714">
        <v>26105.475046820004</v>
      </c>
      <c r="K18" s="714">
        <v>26025.83273704</v>
      </c>
      <c r="L18" s="714">
        <v>26658.046177770004</v>
      </c>
      <c r="M18" s="714">
        <v>26540.578688589998</v>
      </c>
      <c r="N18" s="714">
        <v>27586.5389857</v>
      </c>
      <c r="O18" s="714">
        <v>29498.14688529</v>
      </c>
      <c r="P18" s="714">
        <v>32177.039999270008</v>
      </c>
      <c r="Q18" s="714">
        <v>33537.255340480006</v>
      </c>
      <c r="R18" s="714">
        <v>35466.41042125</v>
      </c>
      <c r="S18" s="714">
        <v>37004.19028809</v>
      </c>
      <c r="T18" s="714">
        <v>38151</v>
      </c>
    </row>
    <row r="20" ht="12.75">
      <c r="A20" s="548" t="s">
        <v>160</v>
      </c>
    </row>
    <row r="21" ht="12.75">
      <c r="A21" s="549" t="s">
        <v>173</v>
      </c>
    </row>
  </sheetData>
  <printOptions/>
  <pageMargins left="0.75" right="0.75" top="1" bottom="1" header="0.5" footer="0.5"/>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6:K16"/>
  <sheetViews>
    <sheetView zoomScale="75" zoomScaleNormal="75" workbookViewId="0" topLeftCell="A1">
      <pane xSplit="1" topLeftCell="B1" activePane="topRight" state="frozen"/>
      <selection pane="topLeft" activeCell="A1" sqref="A1"/>
      <selection pane="topRight" activeCell="A17" sqref="A17"/>
    </sheetView>
  </sheetViews>
  <sheetFormatPr defaultColWidth="9.00390625" defaultRowHeight="12"/>
  <cols>
    <col min="1" max="1" width="50.125" style="523" customWidth="1"/>
    <col min="2" max="9" width="10.625" style="523" customWidth="1"/>
    <col min="10" max="16384" width="9.125" style="523" customWidth="1"/>
  </cols>
  <sheetData>
    <row r="1" ht="12.75"/>
    <row r="2" ht="12.75"/>
    <row r="3" ht="12.75"/>
    <row r="4" ht="12.75"/>
    <row r="5" ht="12.75"/>
    <row r="6" ht="12.75">
      <c r="A6" s="524" t="s">
        <v>811</v>
      </c>
    </row>
    <row r="7" ht="12.75">
      <c r="A7" s="525" t="s">
        <v>812</v>
      </c>
    </row>
    <row r="8" spans="1:6" ht="12.75">
      <c r="A8" s="529"/>
      <c r="B8" s="529"/>
      <c r="C8" s="529"/>
      <c r="D8" s="529"/>
      <c r="E8" s="529"/>
      <c r="F8" s="529"/>
    </row>
    <row r="10" spans="1:11" s="524" customFormat="1" ht="12.75">
      <c r="A10" s="526"/>
      <c r="B10" s="526">
        <v>1999</v>
      </c>
      <c r="C10" s="526">
        <v>2000</v>
      </c>
      <c r="D10" s="526">
        <v>2001</v>
      </c>
      <c r="E10" s="526">
        <v>2002</v>
      </c>
      <c r="F10" s="526">
        <v>2003</v>
      </c>
      <c r="G10" s="526">
        <v>2004</v>
      </c>
      <c r="H10" s="526">
        <v>2005</v>
      </c>
      <c r="I10" s="526">
        <v>2006</v>
      </c>
      <c r="J10" s="526">
        <v>2007</v>
      </c>
      <c r="K10" s="526">
        <v>2008</v>
      </c>
    </row>
    <row r="11" spans="1:11" ht="12.75">
      <c r="A11" s="523" t="s">
        <v>813</v>
      </c>
      <c r="B11" s="544">
        <v>1.88</v>
      </c>
      <c r="C11" s="544">
        <v>2.79</v>
      </c>
      <c r="D11" s="544">
        <v>3.51</v>
      </c>
      <c r="E11" s="544">
        <v>3.16</v>
      </c>
      <c r="F11" s="544">
        <v>3.91</v>
      </c>
      <c r="G11" s="544">
        <v>4.2</v>
      </c>
      <c r="H11" s="544">
        <v>5.33</v>
      </c>
      <c r="I11" s="544">
        <v>7.32</v>
      </c>
      <c r="J11" s="544">
        <v>7.28</v>
      </c>
      <c r="K11" s="544">
        <v>10.48</v>
      </c>
    </row>
    <row r="12" spans="1:11" ht="12.75">
      <c r="A12" s="523" t="s">
        <v>814</v>
      </c>
      <c r="B12" s="544">
        <v>2.22</v>
      </c>
      <c r="C12" s="544">
        <v>3.9</v>
      </c>
      <c r="D12" s="544">
        <v>4.35</v>
      </c>
      <c r="E12" s="544">
        <v>3.07</v>
      </c>
      <c r="F12" s="544">
        <v>5.09</v>
      </c>
      <c r="G12" s="544">
        <v>5.88</v>
      </c>
      <c r="H12" s="544">
        <v>7.94</v>
      </c>
      <c r="I12" s="544">
        <v>6.7</v>
      </c>
      <c r="J12" s="544">
        <v>6.7</v>
      </c>
      <c r="K12" s="544">
        <v>8.09</v>
      </c>
    </row>
    <row r="13" spans="1:11" ht="12.75">
      <c r="A13" s="523" t="s">
        <v>815</v>
      </c>
      <c r="B13" s="544">
        <v>3.18</v>
      </c>
      <c r="C13" s="544">
        <v>4.73</v>
      </c>
      <c r="D13" s="544">
        <v>4.64</v>
      </c>
      <c r="E13" s="544">
        <v>4.32</v>
      </c>
      <c r="F13" s="544">
        <v>4.82</v>
      </c>
      <c r="G13" s="544">
        <v>5.23</v>
      </c>
      <c r="H13" s="544">
        <v>6.04</v>
      </c>
      <c r="I13" s="544">
        <v>7.18</v>
      </c>
      <c r="J13" s="544">
        <v>7.79</v>
      </c>
      <c r="K13" s="544">
        <v>12.64</v>
      </c>
    </row>
    <row r="14" spans="1:11" ht="12.75">
      <c r="A14" s="523" t="s">
        <v>816</v>
      </c>
      <c r="B14" s="544">
        <v>17.97</v>
      </c>
      <c r="C14" s="544">
        <v>28.5</v>
      </c>
      <c r="D14" s="544">
        <v>24.44</v>
      </c>
      <c r="E14" s="544">
        <v>25.02</v>
      </c>
      <c r="F14" s="544">
        <v>28.83</v>
      </c>
      <c r="G14" s="544">
        <v>38.27</v>
      </c>
      <c r="H14" s="544">
        <v>54.52</v>
      </c>
      <c r="I14" s="544">
        <v>65.14</v>
      </c>
      <c r="J14" s="544">
        <v>72.39</v>
      </c>
      <c r="K14" s="544">
        <v>97.11</v>
      </c>
    </row>
    <row r="16" ht="12.75">
      <c r="A16" s="549" t="s">
        <v>172</v>
      </c>
    </row>
  </sheetData>
  <printOptions/>
  <pageMargins left="0.75" right="0.75" top="1" bottom="1" header="0.5" footer="0.5"/>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U21"/>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19.625" style="523" customWidth="1"/>
    <col min="2" max="16384" width="9.125" style="523" customWidth="1"/>
  </cols>
  <sheetData>
    <row r="1" spans="17:21" ht="12.75">
      <c r="Q1" s="550"/>
      <c r="R1" s="550"/>
      <c r="S1" s="550"/>
      <c r="T1" s="550"/>
      <c r="U1" s="550"/>
    </row>
    <row r="2" spans="17:18" ht="12.75">
      <c r="Q2" s="550"/>
      <c r="R2" s="550"/>
    </row>
    <row r="3" spans="17:21" ht="12.75">
      <c r="Q3" s="550"/>
      <c r="R3" s="550">
        <f>25.56/9</f>
        <v>2.84</v>
      </c>
      <c r="S3" s="550"/>
      <c r="T3" s="550"/>
      <c r="U3" s="550"/>
    </row>
    <row r="4" spans="17:21" ht="12.75">
      <c r="Q4" s="550"/>
      <c r="R4" s="550"/>
      <c r="S4" s="550"/>
      <c r="T4" s="550"/>
      <c r="U4" s="550"/>
    </row>
    <row r="5" spans="17:21" ht="12.75">
      <c r="Q5" s="550"/>
      <c r="R5" s="550"/>
      <c r="S5" s="550"/>
      <c r="T5" s="550"/>
      <c r="U5" s="550"/>
    </row>
    <row r="6" spans="17:21" ht="12.75">
      <c r="Q6" s="550"/>
      <c r="R6" s="550"/>
      <c r="S6" s="550"/>
      <c r="T6" s="550"/>
      <c r="U6" s="550"/>
    </row>
    <row r="7" spans="1:21" ht="12.75">
      <c r="A7" s="524" t="s">
        <v>818</v>
      </c>
      <c r="Q7" s="550"/>
      <c r="R7" s="550"/>
      <c r="S7" s="550"/>
      <c r="T7" s="550"/>
      <c r="U7" s="550"/>
    </row>
    <row r="8" spans="1:21" ht="12.75">
      <c r="A8" s="525" t="s">
        <v>819</v>
      </c>
      <c r="Q8" s="550"/>
      <c r="R8" s="550"/>
      <c r="S8" s="550"/>
      <c r="T8" s="550"/>
      <c r="U8" s="550"/>
    </row>
    <row r="10" spans="2:20" s="543" customFormat="1" ht="12.75">
      <c r="B10" s="545" t="s">
        <v>136</v>
      </c>
      <c r="C10" s="543" t="s">
        <v>137</v>
      </c>
      <c r="D10" s="543" t="s">
        <v>138</v>
      </c>
      <c r="E10" s="543" t="s">
        <v>139</v>
      </c>
      <c r="F10" s="543" t="s">
        <v>146</v>
      </c>
      <c r="G10" s="543" t="s">
        <v>147</v>
      </c>
      <c r="H10" s="543" t="s">
        <v>148</v>
      </c>
      <c r="I10" s="543" t="s">
        <v>149</v>
      </c>
      <c r="J10" s="543" t="s">
        <v>150</v>
      </c>
      <c r="K10" s="543" t="s">
        <v>151</v>
      </c>
      <c r="L10" s="543" t="s">
        <v>152</v>
      </c>
      <c r="M10" s="543" t="s">
        <v>153</v>
      </c>
      <c r="N10" s="543" t="s">
        <v>154</v>
      </c>
      <c r="O10" s="543" t="s">
        <v>155</v>
      </c>
      <c r="P10" s="543" t="s">
        <v>156</v>
      </c>
      <c r="Q10" s="543">
        <v>2005</v>
      </c>
      <c r="R10" s="543">
        <v>2006</v>
      </c>
      <c r="S10" s="545">
        <v>2007</v>
      </c>
      <c r="T10" s="551">
        <v>2008</v>
      </c>
    </row>
    <row r="11" spans="1:20" ht="12.75">
      <c r="A11" s="527" t="s">
        <v>196</v>
      </c>
      <c r="B11" s="553">
        <v>6002.00899277</v>
      </c>
      <c r="C11" s="553">
        <v>6256.9902415999995</v>
      </c>
      <c r="D11" s="553">
        <v>6398.15872875</v>
      </c>
      <c r="E11" s="553">
        <v>6598.462835140001</v>
      </c>
      <c r="F11" s="553">
        <v>6756.33153709</v>
      </c>
      <c r="G11" s="553">
        <v>6975.026150850002</v>
      </c>
      <c r="H11" s="553">
        <v>6992.28673394</v>
      </c>
      <c r="I11" s="553">
        <v>7054.480484940001</v>
      </c>
      <c r="J11" s="553">
        <v>6956.58865828</v>
      </c>
      <c r="K11" s="553">
        <v>7282.886334780001</v>
      </c>
      <c r="L11" s="553">
        <v>7621.475479160001</v>
      </c>
      <c r="M11" s="553">
        <v>7218.437712860001</v>
      </c>
      <c r="N11" s="553">
        <v>7514.64596261</v>
      </c>
      <c r="O11" s="553">
        <v>7448.7929949300005</v>
      </c>
      <c r="P11" s="553">
        <v>7341.66007494</v>
      </c>
      <c r="Q11" s="553">
        <v>7348.59158983</v>
      </c>
      <c r="R11" s="553">
        <v>7239</v>
      </c>
      <c r="S11" s="553">
        <v>7769</v>
      </c>
      <c r="T11" s="562">
        <v>7870</v>
      </c>
    </row>
    <row r="12" spans="1:20" ht="12.75">
      <c r="A12" s="531" t="s">
        <v>189</v>
      </c>
      <c r="B12" s="546">
        <v>4271.67462352</v>
      </c>
      <c r="C12" s="546">
        <v>4344.80150492</v>
      </c>
      <c r="D12" s="546">
        <v>4235.5484243</v>
      </c>
      <c r="E12" s="546">
        <v>4138.824040300001</v>
      </c>
      <c r="F12" s="546">
        <v>3809.5117515000006</v>
      </c>
      <c r="G12" s="546">
        <v>3681.4142795000007</v>
      </c>
      <c r="H12" s="546">
        <v>3700.9933845000005</v>
      </c>
      <c r="I12" s="546">
        <v>3622.4698342000006</v>
      </c>
      <c r="J12" s="546">
        <v>3615.4685742000006</v>
      </c>
      <c r="K12" s="546">
        <v>3657.3161054</v>
      </c>
      <c r="L12" s="546">
        <v>3708.9976157000006</v>
      </c>
      <c r="M12" s="546">
        <v>3782.2545205</v>
      </c>
      <c r="N12" s="546">
        <v>3786.3088548000005</v>
      </c>
      <c r="O12" s="546">
        <v>3983.3079129000002</v>
      </c>
      <c r="P12" s="546">
        <v>4030.5166415000003</v>
      </c>
      <c r="Q12" s="546">
        <v>4064.6850000000004</v>
      </c>
      <c r="R12" s="562">
        <v>4170.576150000001</v>
      </c>
      <c r="S12" s="562">
        <v>4256.1148</v>
      </c>
      <c r="T12" s="562">
        <v>4188.016963200001</v>
      </c>
    </row>
    <row r="13" spans="1:20" ht="12.75">
      <c r="A13" s="531" t="s">
        <v>190</v>
      </c>
      <c r="B13" s="546">
        <v>3428.3618778000005</v>
      </c>
      <c r="C13" s="546">
        <v>3543.2898867000004</v>
      </c>
      <c r="D13" s="546">
        <v>3441.1141728000002</v>
      </c>
      <c r="E13" s="546">
        <v>3572.323135</v>
      </c>
      <c r="F13" s="546">
        <v>3570.5682843</v>
      </c>
      <c r="G13" s="546">
        <v>3874.8036182</v>
      </c>
      <c r="H13" s="546">
        <v>4267.910992700001</v>
      </c>
      <c r="I13" s="546">
        <v>4176.5343153</v>
      </c>
      <c r="J13" s="546">
        <v>4308.8966246</v>
      </c>
      <c r="K13" s="546">
        <v>4443.7551971</v>
      </c>
      <c r="L13" s="546">
        <v>4574.4411582</v>
      </c>
      <c r="M13" s="546">
        <v>4692.0761659</v>
      </c>
      <c r="N13" s="546">
        <v>4714.932372300001</v>
      </c>
      <c r="O13" s="546">
        <v>4947.6328555</v>
      </c>
      <c r="P13" s="562">
        <v>5058.86392</v>
      </c>
      <c r="Q13" s="562">
        <v>5184.898230000001</v>
      </c>
      <c r="R13" s="562">
        <v>5091.75356</v>
      </c>
      <c r="S13" s="562">
        <v>5026.73023</v>
      </c>
      <c r="T13" s="562">
        <v>5107.15791368</v>
      </c>
    </row>
    <row r="14" spans="1:20" ht="12.75">
      <c r="A14" s="531" t="s">
        <v>193</v>
      </c>
      <c r="B14" s="546">
        <v>1442.3420283300002</v>
      </c>
      <c r="C14" s="546">
        <v>1589.31758382</v>
      </c>
      <c r="D14" s="546">
        <v>1683.2025498400003</v>
      </c>
      <c r="E14" s="546">
        <v>1761.45947076</v>
      </c>
      <c r="F14" s="546">
        <v>1899.5428678100002</v>
      </c>
      <c r="G14" s="546">
        <v>2052.00684127</v>
      </c>
      <c r="H14" s="546">
        <v>2192.47629564</v>
      </c>
      <c r="I14" s="546">
        <v>2373.24621209</v>
      </c>
      <c r="J14" s="546">
        <v>2412.29982187</v>
      </c>
      <c r="K14" s="546">
        <v>2596.80344515</v>
      </c>
      <c r="L14" s="546">
        <v>2743.8552236600003</v>
      </c>
      <c r="M14" s="546">
        <v>2838.69591982</v>
      </c>
      <c r="N14" s="546">
        <v>2974.6338842500004</v>
      </c>
      <c r="O14" s="546">
        <v>3192.7366822000004</v>
      </c>
      <c r="P14" s="562">
        <v>3307.03838071</v>
      </c>
      <c r="Q14" s="562">
        <v>3557.2368734500005</v>
      </c>
      <c r="R14" s="562">
        <v>3765.5870325200003</v>
      </c>
      <c r="S14" s="562">
        <v>3985.3558977500006</v>
      </c>
      <c r="T14" s="562">
        <v>4156.72620135325</v>
      </c>
    </row>
    <row r="15" spans="1:20" ht="12.75">
      <c r="A15" s="531" t="s">
        <v>197</v>
      </c>
      <c r="B15" s="546">
        <v>624.4242366000001</v>
      </c>
      <c r="C15" s="546">
        <v>642.8075450000001</v>
      </c>
      <c r="D15" s="546">
        <v>658.8926491000001</v>
      </c>
      <c r="E15" s="546">
        <v>664.0438087</v>
      </c>
      <c r="F15" s="546">
        <v>701.5312529</v>
      </c>
      <c r="G15" s="546">
        <v>746.8406862</v>
      </c>
      <c r="H15" s="546">
        <v>827.4018125</v>
      </c>
      <c r="I15" s="546">
        <v>880.6009215000001</v>
      </c>
      <c r="J15" s="546">
        <v>932.2842926000001</v>
      </c>
      <c r="K15" s="546">
        <v>933.5713847000001</v>
      </c>
      <c r="L15" s="546">
        <v>1007.7838103</v>
      </c>
      <c r="M15" s="546">
        <v>1016.9494133000002</v>
      </c>
      <c r="N15" s="546">
        <v>1029.3195465000001</v>
      </c>
      <c r="O15" s="546">
        <v>1059.2783101999999</v>
      </c>
      <c r="P15" s="562">
        <v>1132.42473</v>
      </c>
      <c r="Q15" s="562">
        <v>1163.24423</v>
      </c>
      <c r="R15" s="562">
        <v>1208.2523300000003</v>
      </c>
      <c r="S15" s="562">
        <v>1249.8761000000002</v>
      </c>
      <c r="T15" s="562">
        <v>1293.6217635</v>
      </c>
    </row>
    <row r="16" spans="1:20" ht="12.75">
      <c r="A16" s="531" t="s">
        <v>191</v>
      </c>
      <c r="B16" s="546">
        <v>359.22767260000006</v>
      </c>
      <c r="C16" s="546">
        <v>382.6885227</v>
      </c>
      <c r="D16" s="546">
        <v>399.3659427</v>
      </c>
      <c r="E16" s="546">
        <v>432.44480280000005</v>
      </c>
      <c r="F16" s="546">
        <v>434.7935976</v>
      </c>
      <c r="G16" s="546">
        <v>453.23575380000005</v>
      </c>
      <c r="H16" s="546">
        <v>461.6873911</v>
      </c>
      <c r="I16" s="546">
        <v>485.6421673</v>
      </c>
      <c r="J16" s="546">
        <v>501.0580812</v>
      </c>
      <c r="K16" s="546">
        <v>552.5264136000001</v>
      </c>
      <c r="L16" s="546">
        <v>612.0685246</v>
      </c>
      <c r="M16" s="546">
        <v>630.7653778</v>
      </c>
      <c r="N16" s="546">
        <v>693.2274329</v>
      </c>
      <c r="O16" s="546">
        <v>757.2286022000002</v>
      </c>
      <c r="P16" s="562">
        <v>770.2897900000002</v>
      </c>
      <c r="Q16" s="562">
        <v>842.0352600000001</v>
      </c>
      <c r="R16" s="562">
        <v>907.0702200000001</v>
      </c>
      <c r="S16" s="562">
        <v>963.4175700000001</v>
      </c>
      <c r="T16" s="562">
        <v>1022.18604177</v>
      </c>
    </row>
    <row r="17" spans="1:20" ht="12.75">
      <c r="A17" s="531" t="s">
        <v>194</v>
      </c>
      <c r="B17" s="546">
        <v>148.86853570000002</v>
      </c>
      <c r="C17" s="546">
        <v>156.36063985</v>
      </c>
      <c r="D17" s="546">
        <v>153.63617279000002</v>
      </c>
      <c r="E17" s="546">
        <v>163.13270744000002</v>
      </c>
      <c r="F17" s="546">
        <v>170.84851464</v>
      </c>
      <c r="G17" s="546">
        <v>174.67992510000002</v>
      </c>
      <c r="H17" s="546">
        <v>199.25140531</v>
      </c>
      <c r="I17" s="546">
        <v>226.43140148000003</v>
      </c>
      <c r="J17" s="546">
        <v>231.6939067</v>
      </c>
      <c r="K17" s="546">
        <v>250.89867689000002</v>
      </c>
      <c r="L17" s="546">
        <v>269.82878137</v>
      </c>
      <c r="M17" s="546">
        <v>300.32157141000005</v>
      </c>
      <c r="N17" s="546">
        <v>322.75092192</v>
      </c>
      <c r="O17" s="546">
        <v>340.04474355</v>
      </c>
      <c r="P17" s="546">
        <v>412.03771158</v>
      </c>
      <c r="Q17" s="546">
        <v>492.24206437</v>
      </c>
      <c r="R17" s="562">
        <v>576.56888</v>
      </c>
      <c r="S17" s="562">
        <v>713.59354</v>
      </c>
      <c r="T17" s="562">
        <v>826.3413193199999</v>
      </c>
    </row>
    <row r="18" spans="1:20" ht="12.75">
      <c r="A18" s="526" t="s">
        <v>198</v>
      </c>
      <c r="B18" s="547">
        <v>3181.202490140001</v>
      </c>
      <c r="C18" s="547">
        <v>3201.665149500004</v>
      </c>
      <c r="D18" s="547">
        <v>3194.459934190002</v>
      </c>
      <c r="E18" s="547">
        <v>3188.510398349996</v>
      </c>
      <c r="F18" s="547">
        <v>3178.9838001499984</v>
      </c>
      <c r="G18" s="547">
        <v>3204.0404606999964</v>
      </c>
      <c r="H18" s="547">
        <v>3343.7670837100004</v>
      </c>
      <c r="I18" s="547">
        <v>3361.7764294599992</v>
      </c>
      <c r="J18" s="547">
        <v>3457.3697029200002</v>
      </c>
      <c r="K18" s="547">
        <v>3642.217457900001</v>
      </c>
      <c r="L18" s="547">
        <v>3773.6856760599994</v>
      </c>
      <c r="M18" s="547">
        <v>3879.705907430002</v>
      </c>
      <c r="N18" s="547">
        <v>4108.434431620003</v>
      </c>
      <c r="O18" s="547">
        <v>4332.761942840002</v>
      </c>
      <c r="P18" s="547">
        <v>4575.833118009998</v>
      </c>
      <c r="Q18" s="547">
        <v>4828.831940300001</v>
      </c>
      <c r="R18" s="547">
        <v>5046.52211748</v>
      </c>
      <c r="S18" s="547">
        <v>5342.380932250001</v>
      </c>
      <c r="T18" s="547">
        <v>5575.078603606758</v>
      </c>
    </row>
    <row r="19" spans="1:20" s="524" customFormat="1" ht="12.75">
      <c r="A19" s="524" t="s">
        <v>195</v>
      </c>
      <c r="B19" s="714">
        <v>19458.12027318</v>
      </c>
      <c r="C19" s="714">
        <v>20117.928505660006</v>
      </c>
      <c r="D19" s="714">
        <v>20164.382970610004</v>
      </c>
      <c r="E19" s="714">
        <v>20519.2234932</v>
      </c>
      <c r="F19" s="714">
        <v>20522.146158720003</v>
      </c>
      <c r="G19" s="714">
        <v>21162.13032351</v>
      </c>
      <c r="H19" s="714">
        <v>21981.712310090003</v>
      </c>
      <c r="I19" s="714">
        <v>22181.22284343</v>
      </c>
      <c r="J19" s="714">
        <v>22415.695273430003</v>
      </c>
      <c r="K19" s="714">
        <v>23359.82867523</v>
      </c>
      <c r="L19" s="714">
        <v>24311.828039160002</v>
      </c>
      <c r="M19" s="714">
        <v>24358.912803590003</v>
      </c>
      <c r="N19" s="714">
        <v>25143.968878950003</v>
      </c>
      <c r="O19" s="714">
        <v>26060.71738724</v>
      </c>
      <c r="P19" s="714">
        <v>26628.664389999998</v>
      </c>
      <c r="Q19" s="714">
        <v>27482.573880000004</v>
      </c>
      <c r="R19" s="714">
        <v>28095.35858</v>
      </c>
      <c r="S19" s="714">
        <v>29306.053210000005</v>
      </c>
      <c r="T19" s="714">
        <v>30038.704540250004</v>
      </c>
    </row>
    <row r="21" ht="12.75">
      <c r="A21" s="523" t="s">
        <v>820</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5:AG86"/>
  <sheetViews>
    <sheetView zoomScale="75" zoomScaleNormal="75" workbookViewId="0" topLeftCell="A1">
      <selection activeCell="B1" sqref="B1"/>
    </sheetView>
  </sheetViews>
  <sheetFormatPr defaultColWidth="9.00390625" defaultRowHeight="12"/>
  <cols>
    <col min="1" max="1" width="52.125" style="78" customWidth="1"/>
    <col min="2" max="2" width="12.75390625" style="116" customWidth="1"/>
    <col min="3" max="6" width="12.75390625" style="78" customWidth="1"/>
    <col min="7" max="17" width="11.375" style="78" customWidth="1"/>
    <col min="18" max="18" width="12.375" style="78" customWidth="1"/>
    <col min="19" max="16384" width="11.375" style="78" customWidth="1"/>
  </cols>
  <sheetData>
    <row r="1" ht="15"/>
    <row r="2" ht="15"/>
    <row r="3" ht="15"/>
    <row r="4" ht="15"/>
    <row r="5" spans="1:2" ht="15.75">
      <c r="A5" s="76"/>
      <c r="B5" s="77"/>
    </row>
    <row r="6" spans="1:2" ht="15.75">
      <c r="A6" s="76" t="s">
        <v>682</v>
      </c>
      <c r="B6" s="77"/>
    </row>
    <row r="7" spans="1:2" ht="15.75">
      <c r="A7" s="79" t="s">
        <v>683</v>
      </c>
      <c r="B7" s="77"/>
    </row>
    <row r="8" spans="1:2" ht="15.75">
      <c r="A8" s="76"/>
      <c r="B8" s="77"/>
    </row>
    <row r="9" spans="1:2" ht="18">
      <c r="A9" s="80" t="s">
        <v>410</v>
      </c>
      <c r="B9" s="77"/>
    </row>
    <row r="10" spans="1:2" ht="15.75">
      <c r="A10" s="81" t="s">
        <v>417</v>
      </c>
      <c r="B10" s="82" t="s">
        <v>411</v>
      </c>
    </row>
    <row r="11" spans="1:33" s="85" customFormat="1" ht="15">
      <c r="A11" s="83" t="s">
        <v>418</v>
      </c>
      <c r="B11" s="84">
        <v>193.61333333333334</v>
      </c>
      <c r="C11" s="84"/>
      <c r="N11" s="86"/>
      <c r="O11" s="86"/>
      <c r="P11" s="86"/>
      <c r="Q11" s="86"/>
      <c r="R11" s="86"/>
      <c r="S11" s="86"/>
      <c r="T11" s="86"/>
      <c r="U11" s="86"/>
      <c r="V11" s="86"/>
      <c r="W11" s="86"/>
      <c r="X11" s="86"/>
      <c r="Y11" s="86"/>
      <c r="Z11" s="86"/>
      <c r="AA11" s="86"/>
      <c r="AB11" s="86"/>
      <c r="AC11" s="86"/>
      <c r="AD11" s="86"/>
      <c r="AE11" s="86"/>
      <c r="AF11" s="86"/>
      <c r="AG11" s="84"/>
    </row>
    <row r="12" spans="1:4" s="88" customFormat="1" ht="15.75">
      <c r="A12" s="83" t="s">
        <v>419</v>
      </c>
      <c r="B12" s="87">
        <v>10.474444444444446</v>
      </c>
      <c r="C12" s="87"/>
      <c r="D12" s="78"/>
    </row>
    <row r="13" spans="1:4" s="88" customFormat="1" ht="15.75">
      <c r="A13" s="83" t="s">
        <v>420</v>
      </c>
      <c r="B13" s="87">
        <v>26.984722222222224</v>
      </c>
      <c r="C13" s="87"/>
      <c r="D13" s="78"/>
    </row>
    <row r="14" spans="1:3" ht="15">
      <c r="A14" s="89" t="s">
        <v>421</v>
      </c>
      <c r="B14" s="87">
        <v>123.0200756888889</v>
      </c>
      <c r="C14" s="87"/>
    </row>
    <row r="15" spans="1:4" s="90" customFormat="1" ht="18.75">
      <c r="A15" s="83" t="s">
        <v>422</v>
      </c>
      <c r="B15" s="102">
        <v>5.542222222222222</v>
      </c>
      <c r="C15" s="84"/>
      <c r="D15" s="85"/>
    </row>
    <row r="16" spans="1:33" s="92" customFormat="1" ht="15">
      <c r="A16" s="83" t="s">
        <v>423</v>
      </c>
      <c r="B16" s="86">
        <v>69.032</v>
      </c>
      <c r="C16" s="91"/>
      <c r="D16" s="85"/>
      <c r="N16" s="86"/>
      <c r="O16" s="86"/>
      <c r="P16" s="86"/>
      <c r="Q16" s="86"/>
      <c r="R16" s="86"/>
      <c r="S16" s="86"/>
      <c r="T16" s="86"/>
      <c r="U16" s="86"/>
      <c r="V16" s="86"/>
      <c r="W16" s="86"/>
      <c r="X16" s="86"/>
      <c r="Y16" s="86"/>
      <c r="Z16" s="86"/>
      <c r="AA16" s="86"/>
      <c r="AB16" s="86"/>
      <c r="AE16" s="86"/>
      <c r="AF16" s="84"/>
      <c r="AG16" s="91"/>
    </row>
    <row r="17" spans="1:33" s="85" customFormat="1" ht="18">
      <c r="A17" s="83" t="s">
        <v>424</v>
      </c>
      <c r="B17" s="84">
        <v>183.60281000000003</v>
      </c>
      <c r="C17" s="84"/>
      <c r="N17" s="84"/>
      <c r="O17" s="84"/>
      <c r="P17" s="84"/>
      <c r="Q17" s="84"/>
      <c r="R17" s="84"/>
      <c r="S17" s="84"/>
      <c r="T17" s="84"/>
      <c r="U17" s="84"/>
      <c r="V17" s="84"/>
      <c r="W17" s="84"/>
      <c r="X17" s="84"/>
      <c r="Y17" s="84"/>
      <c r="Z17" s="84"/>
      <c r="AA17" s="84"/>
      <c r="AB17" s="84"/>
      <c r="AC17" s="84"/>
      <c r="AD17" s="84"/>
      <c r="AE17" s="84"/>
      <c r="AF17" s="84"/>
      <c r="AG17" s="84"/>
    </row>
    <row r="18" spans="1:33" s="92" customFormat="1" ht="15">
      <c r="A18" s="93" t="s">
        <v>425</v>
      </c>
      <c r="B18" s="101">
        <v>1.974</v>
      </c>
      <c r="C18" s="91"/>
      <c r="D18" s="85"/>
      <c r="N18" s="86"/>
      <c r="O18" s="86"/>
      <c r="P18" s="86"/>
      <c r="Q18" s="86"/>
      <c r="R18" s="86"/>
      <c r="S18" s="86"/>
      <c r="T18" s="86"/>
      <c r="U18" s="86"/>
      <c r="V18" s="86"/>
      <c r="W18" s="86"/>
      <c r="X18" s="86"/>
      <c r="Y18" s="86"/>
      <c r="Z18" s="86"/>
      <c r="AA18" s="86"/>
      <c r="AB18" s="86"/>
      <c r="AE18" s="86"/>
      <c r="AF18" s="84"/>
      <c r="AG18" s="84"/>
    </row>
    <row r="19" spans="1:33" s="85" customFormat="1" ht="18">
      <c r="A19" s="93" t="s">
        <v>426</v>
      </c>
      <c r="B19" s="775">
        <v>-1.959</v>
      </c>
      <c r="C19" s="84"/>
      <c r="N19" s="84"/>
      <c r="O19" s="84"/>
      <c r="P19" s="84"/>
      <c r="Q19" s="84"/>
      <c r="R19" s="84"/>
      <c r="S19" s="84"/>
      <c r="T19" s="84"/>
      <c r="U19" s="84"/>
      <c r="V19" s="84"/>
      <c r="W19" s="84"/>
      <c r="X19" s="84"/>
      <c r="Y19" s="84"/>
      <c r="Z19" s="84"/>
      <c r="AA19" s="84"/>
      <c r="AB19" s="84"/>
      <c r="AC19" s="86"/>
      <c r="AD19" s="86"/>
      <c r="AE19" s="84"/>
      <c r="AF19" s="84"/>
      <c r="AG19" s="84"/>
    </row>
    <row r="20" spans="1:33" s="92" customFormat="1" ht="15.75">
      <c r="A20" s="76" t="s">
        <v>427</v>
      </c>
      <c r="B20" s="626">
        <v>612.2846079111113</v>
      </c>
      <c r="C20" s="91"/>
      <c r="D20" s="85"/>
      <c r="N20" s="86"/>
      <c r="O20" s="86"/>
      <c r="P20" s="86"/>
      <c r="Q20" s="86"/>
      <c r="R20" s="86"/>
      <c r="S20" s="86"/>
      <c r="T20" s="86"/>
      <c r="U20" s="86"/>
      <c r="V20" s="86"/>
      <c r="W20" s="86"/>
      <c r="X20" s="86"/>
      <c r="Y20" s="86"/>
      <c r="Z20" s="86"/>
      <c r="AA20" s="86"/>
      <c r="AB20" s="86"/>
      <c r="AE20" s="86"/>
      <c r="AF20" s="84"/>
      <c r="AG20" s="84"/>
    </row>
    <row r="21" spans="1:33" s="92" customFormat="1" ht="15.75">
      <c r="A21" s="76"/>
      <c r="B21" s="77"/>
      <c r="N21" s="86"/>
      <c r="O21" s="86"/>
      <c r="P21" s="86"/>
      <c r="Q21" s="86"/>
      <c r="R21" s="86"/>
      <c r="S21" s="86"/>
      <c r="T21" s="86"/>
      <c r="U21" s="86"/>
      <c r="V21" s="86"/>
      <c r="W21" s="86"/>
      <c r="X21" s="86"/>
      <c r="Y21" s="86"/>
      <c r="Z21" s="86"/>
      <c r="AA21" s="86"/>
      <c r="AB21" s="86"/>
      <c r="AE21" s="86"/>
      <c r="AF21" s="84"/>
      <c r="AG21" s="84"/>
    </row>
    <row r="22" spans="1:33" s="85" customFormat="1" ht="18">
      <c r="A22" s="80" t="s">
        <v>412</v>
      </c>
      <c r="B22" s="94"/>
      <c r="N22" s="86"/>
      <c r="O22" s="86"/>
      <c r="P22" s="86"/>
      <c r="Q22" s="86"/>
      <c r="R22" s="86"/>
      <c r="S22" s="86"/>
      <c r="T22" s="86"/>
      <c r="U22" s="86"/>
      <c r="V22" s="86"/>
      <c r="W22" s="86"/>
      <c r="X22" s="86"/>
      <c r="Y22" s="86"/>
      <c r="Z22" s="86"/>
      <c r="AA22" s="86"/>
      <c r="AB22" s="86"/>
      <c r="AC22" s="86"/>
      <c r="AD22" s="86"/>
      <c r="AE22" s="86"/>
      <c r="AF22" s="84"/>
      <c r="AG22" s="84"/>
    </row>
    <row r="23" spans="1:33" s="92" customFormat="1" ht="15.75">
      <c r="A23" s="81" t="s">
        <v>428</v>
      </c>
      <c r="B23" s="95"/>
      <c r="D23" s="78"/>
      <c r="N23" s="86"/>
      <c r="O23" s="86"/>
      <c r="P23" s="86"/>
      <c r="Q23" s="86"/>
      <c r="R23" s="86"/>
      <c r="S23" s="86"/>
      <c r="T23" s="86"/>
      <c r="U23" s="86"/>
      <c r="V23" s="86"/>
      <c r="W23" s="86"/>
      <c r="X23" s="86"/>
      <c r="Y23" s="86"/>
      <c r="Z23" s="86"/>
      <c r="AA23" s="86"/>
      <c r="AB23" s="86"/>
      <c r="AE23" s="86"/>
      <c r="AF23" s="84"/>
      <c r="AG23" s="84"/>
    </row>
    <row r="24" spans="1:28" s="92" customFormat="1" ht="15">
      <c r="A24" s="89" t="s">
        <v>429</v>
      </c>
      <c r="B24" s="627">
        <v>45.18166666666667</v>
      </c>
      <c r="D24" s="85"/>
      <c r="N24" s="86"/>
      <c r="O24" s="86"/>
      <c r="P24" s="86"/>
      <c r="Q24" s="86"/>
      <c r="R24" s="86"/>
      <c r="S24" s="86"/>
      <c r="T24" s="86"/>
      <c r="U24" s="86"/>
      <c r="V24" s="86"/>
      <c r="W24" s="86"/>
      <c r="X24" s="86"/>
      <c r="Y24" s="86"/>
      <c r="Z24" s="86"/>
      <c r="AA24" s="86"/>
      <c r="AB24" s="86"/>
    </row>
    <row r="25" spans="1:33" s="85" customFormat="1" ht="15">
      <c r="A25" s="83" t="s">
        <v>430</v>
      </c>
      <c r="B25" s="452">
        <v>51.346027355555535</v>
      </c>
      <c r="N25" s="84"/>
      <c r="O25" s="84"/>
      <c r="P25" s="84"/>
      <c r="Q25" s="84"/>
      <c r="R25" s="84"/>
      <c r="S25" s="84"/>
      <c r="T25" s="84"/>
      <c r="U25" s="84"/>
      <c r="V25" s="84"/>
      <c r="W25" s="84"/>
      <c r="X25" s="84"/>
      <c r="Y25" s="84"/>
      <c r="Z25" s="84"/>
      <c r="AA25" s="84"/>
      <c r="AB25" s="84"/>
      <c r="AC25" s="84"/>
      <c r="AD25" s="84"/>
      <c r="AE25" s="84"/>
      <c r="AF25" s="84"/>
      <c r="AG25" s="84"/>
    </row>
    <row r="26" spans="1:33" s="85" customFormat="1" ht="15">
      <c r="A26" s="93" t="s">
        <v>431</v>
      </c>
      <c r="B26" s="625">
        <v>119.33281000000002</v>
      </c>
      <c r="C26" s="84"/>
      <c r="N26" s="84"/>
      <c r="O26" s="84"/>
      <c r="P26" s="84"/>
      <c r="Q26" s="84"/>
      <c r="R26" s="84"/>
      <c r="S26" s="84"/>
      <c r="T26" s="84"/>
      <c r="U26" s="84"/>
      <c r="V26" s="84"/>
      <c r="W26" s="84"/>
      <c r="X26" s="84"/>
      <c r="Y26" s="84"/>
      <c r="Z26" s="84"/>
      <c r="AA26" s="84"/>
      <c r="AB26" s="84"/>
      <c r="AC26" s="86"/>
      <c r="AD26" s="86"/>
      <c r="AE26" s="86"/>
      <c r="AF26" s="84"/>
      <c r="AG26" s="84"/>
    </row>
    <row r="27" spans="1:33" s="92" customFormat="1" ht="15.75">
      <c r="A27" s="81" t="s">
        <v>427</v>
      </c>
      <c r="B27" s="645">
        <v>215.86050402222224</v>
      </c>
      <c r="C27" s="91"/>
      <c r="N27" s="86"/>
      <c r="O27" s="86"/>
      <c r="P27" s="86"/>
      <c r="Q27" s="86"/>
      <c r="R27" s="86"/>
      <c r="S27" s="86"/>
      <c r="T27" s="86"/>
      <c r="U27" s="86"/>
      <c r="V27" s="86"/>
      <c r="W27" s="86"/>
      <c r="X27" s="86"/>
      <c r="Y27" s="86"/>
      <c r="Z27" s="86"/>
      <c r="AA27" s="86"/>
      <c r="AB27" s="86"/>
      <c r="AE27" s="86"/>
      <c r="AF27" s="84"/>
      <c r="AG27" s="84"/>
    </row>
    <row r="28" spans="1:33" s="92" customFormat="1" ht="15.75">
      <c r="A28" s="96"/>
      <c r="B28" s="97"/>
      <c r="C28" s="91"/>
      <c r="N28" s="86"/>
      <c r="O28" s="86"/>
      <c r="P28" s="86"/>
      <c r="Q28" s="86"/>
      <c r="R28" s="86"/>
      <c r="S28" s="86"/>
      <c r="T28" s="86"/>
      <c r="U28" s="86"/>
      <c r="V28" s="86"/>
      <c r="W28" s="86"/>
      <c r="X28" s="86"/>
      <c r="Y28" s="86"/>
      <c r="Z28" s="86"/>
      <c r="AA28" s="86"/>
      <c r="AB28" s="86"/>
      <c r="AE28" s="86"/>
      <c r="AF28" s="84"/>
      <c r="AG28" s="84"/>
    </row>
    <row r="29" spans="14:33" s="92" customFormat="1" ht="15">
      <c r="N29" s="86"/>
      <c r="O29" s="86"/>
      <c r="P29" s="86"/>
      <c r="Q29" s="86"/>
      <c r="R29" s="86"/>
      <c r="S29" s="86"/>
      <c r="T29" s="86"/>
      <c r="U29" s="86"/>
      <c r="V29" s="86"/>
      <c r="W29" s="86"/>
      <c r="X29" s="86"/>
      <c r="Y29" s="86"/>
      <c r="Z29" s="86"/>
      <c r="AA29" s="86"/>
      <c r="AB29" s="86"/>
      <c r="AE29" s="86"/>
      <c r="AF29" s="84"/>
      <c r="AG29" s="84"/>
    </row>
    <row r="30" spans="1:33" s="85" customFormat="1" ht="15.75">
      <c r="A30" s="81" t="s">
        <v>432</v>
      </c>
      <c r="B30" s="98"/>
      <c r="D30" s="84"/>
      <c r="N30" s="86"/>
      <c r="O30" s="86"/>
      <c r="P30" s="86"/>
      <c r="Q30" s="86"/>
      <c r="R30" s="86"/>
      <c r="S30" s="86"/>
      <c r="T30" s="86"/>
      <c r="U30" s="86"/>
      <c r="V30" s="86"/>
      <c r="W30" s="86"/>
      <c r="X30" s="86"/>
      <c r="Y30" s="86"/>
      <c r="Z30" s="86"/>
      <c r="AA30" s="86"/>
      <c r="AB30" s="86"/>
      <c r="AC30" s="86"/>
      <c r="AD30" s="86"/>
      <c r="AE30" s="86"/>
      <c r="AF30" s="84"/>
      <c r="AG30" s="84"/>
    </row>
    <row r="31" spans="1:33" s="92" customFormat="1" ht="15">
      <c r="A31" s="99" t="s">
        <v>433</v>
      </c>
      <c r="B31" s="628">
        <v>125</v>
      </c>
      <c r="N31" s="86"/>
      <c r="O31" s="86"/>
      <c r="P31" s="86"/>
      <c r="Q31" s="86"/>
      <c r="R31" s="86"/>
      <c r="S31" s="86"/>
      <c r="T31" s="86"/>
      <c r="U31" s="86"/>
      <c r="V31" s="86"/>
      <c r="W31" s="86"/>
      <c r="X31" s="86"/>
      <c r="Y31" s="86"/>
      <c r="Z31" s="86"/>
      <c r="AA31" s="86"/>
      <c r="AB31" s="86"/>
      <c r="AE31" s="84"/>
      <c r="AF31" s="84"/>
      <c r="AG31" s="84"/>
    </row>
    <row r="32" spans="1:33" s="85" customFormat="1" ht="15">
      <c r="A32" s="100" t="s">
        <v>434</v>
      </c>
      <c r="B32" s="102">
        <v>7.61792780483333</v>
      </c>
      <c r="N32" s="86"/>
      <c r="O32" s="86"/>
      <c r="P32" s="86"/>
      <c r="Q32" s="86"/>
      <c r="R32" s="86"/>
      <c r="S32" s="86"/>
      <c r="T32" s="86"/>
      <c r="U32" s="86"/>
      <c r="V32" s="86"/>
      <c r="W32" s="86"/>
      <c r="X32" s="86"/>
      <c r="Y32" s="86"/>
      <c r="Z32" s="86"/>
      <c r="AA32" s="86"/>
      <c r="AB32" s="86"/>
      <c r="AC32" s="101"/>
      <c r="AD32" s="101"/>
      <c r="AE32" s="86"/>
      <c r="AF32" s="84"/>
      <c r="AG32" s="84"/>
    </row>
    <row r="33" spans="1:33" s="92" customFormat="1" ht="15">
      <c r="A33" s="99" t="s">
        <v>435</v>
      </c>
      <c r="B33" s="628">
        <v>16.3708333333333</v>
      </c>
      <c r="N33" s="86"/>
      <c r="O33" s="86"/>
      <c r="P33" s="86"/>
      <c r="Q33" s="86"/>
      <c r="R33" s="86"/>
      <c r="S33" s="86"/>
      <c r="T33" s="86"/>
      <c r="U33" s="86"/>
      <c r="V33" s="86"/>
      <c r="W33" s="86"/>
      <c r="X33" s="86"/>
      <c r="Y33" s="86"/>
      <c r="Z33" s="86"/>
      <c r="AA33" s="86"/>
      <c r="AB33" s="86"/>
      <c r="AE33" s="101"/>
      <c r="AF33" s="102"/>
      <c r="AG33" s="84"/>
    </row>
    <row r="34" spans="1:33" s="85" customFormat="1" ht="15">
      <c r="A34" s="99" t="s">
        <v>436</v>
      </c>
      <c r="B34" s="84">
        <v>70.2470201333333</v>
      </c>
      <c r="N34" s="84"/>
      <c r="O34" s="84"/>
      <c r="P34" s="84"/>
      <c r="Q34" s="84"/>
      <c r="R34" s="84"/>
      <c r="S34" s="84"/>
      <c r="T34" s="84"/>
      <c r="U34" s="84"/>
      <c r="V34" s="84"/>
      <c r="W34" s="84"/>
      <c r="X34" s="84"/>
      <c r="Y34" s="84"/>
      <c r="Z34" s="84"/>
      <c r="AA34" s="84"/>
      <c r="AB34" s="84"/>
      <c r="AC34" s="84"/>
      <c r="AD34" s="84"/>
      <c r="AE34" s="84"/>
      <c r="AF34" s="84"/>
      <c r="AG34" s="84"/>
    </row>
    <row r="35" spans="1:30" s="92" customFormat="1" ht="15">
      <c r="A35" s="99" t="s">
        <v>437</v>
      </c>
      <c r="B35" s="628">
        <v>129.082777777778</v>
      </c>
      <c r="N35" s="86"/>
      <c r="O35" s="86"/>
      <c r="P35" s="86"/>
      <c r="Q35" s="86"/>
      <c r="R35" s="86"/>
      <c r="S35" s="86"/>
      <c r="T35" s="86"/>
      <c r="U35" s="86"/>
      <c r="V35" s="86"/>
      <c r="W35" s="86"/>
      <c r="X35" s="86"/>
      <c r="Y35" s="86"/>
      <c r="Z35" s="86"/>
      <c r="AA35" s="86"/>
      <c r="AB35" s="86"/>
      <c r="AC35" s="86"/>
      <c r="AD35" s="86"/>
    </row>
    <row r="36" spans="1:33" s="85" customFormat="1" ht="15">
      <c r="A36" s="103" t="s">
        <v>438</v>
      </c>
      <c r="B36" s="84">
        <v>48.2131666666667</v>
      </c>
      <c r="N36" s="84"/>
      <c r="O36" s="84"/>
      <c r="P36" s="84"/>
      <c r="Q36" s="84"/>
      <c r="R36" s="84"/>
      <c r="S36" s="84"/>
      <c r="T36" s="84"/>
      <c r="U36" s="84"/>
      <c r="V36" s="84"/>
      <c r="W36" s="84"/>
      <c r="X36" s="84"/>
      <c r="Y36" s="84"/>
      <c r="Z36" s="84"/>
      <c r="AA36" s="84"/>
      <c r="AB36" s="84"/>
      <c r="AC36" s="84"/>
      <c r="AD36" s="84"/>
      <c r="AE36" s="86"/>
      <c r="AF36" s="84"/>
      <c r="AG36" s="84"/>
    </row>
    <row r="37" spans="1:3" s="92" customFormat="1" ht="16.5" thickBot="1">
      <c r="A37" s="104" t="s">
        <v>427</v>
      </c>
      <c r="B37" s="646">
        <v>396.6535001381667</v>
      </c>
      <c r="C37" s="91"/>
    </row>
    <row r="38" spans="1:3" s="92" customFormat="1" ht="16.5" thickTop="1">
      <c r="A38" s="96"/>
      <c r="B38" s="97"/>
      <c r="C38" s="91"/>
    </row>
    <row r="39" spans="1:2" ht="15.75">
      <c r="A39" s="96" t="s">
        <v>413</v>
      </c>
      <c r="B39" s="647">
        <v>612.5140041603889</v>
      </c>
    </row>
    <row r="40" spans="1:2" ht="15.75">
      <c r="A40" s="105" t="s">
        <v>414</v>
      </c>
      <c r="B40" s="97"/>
    </row>
    <row r="41" ht="15.75">
      <c r="B41" s="106"/>
    </row>
    <row r="42" spans="1:2" ht="18">
      <c r="A42" s="107"/>
      <c r="B42" s="106"/>
    </row>
    <row r="43" spans="1:2" ht="15.75">
      <c r="A43" s="108" t="s">
        <v>439</v>
      </c>
      <c r="B43" s="109"/>
    </row>
    <row r="44" spans="1:2" ht="15.75">
      <c r="A44" s="108" t="s">
        <v>440</v>
      </c>
      <c r="B44" s="110"/>
    </row>
    <row r="45" spans="1:2" ht="15">
      <c r="A45" s="83" t="s">
        <v>437</v>
      </c>
      <c r="B45" s="629">
        <v>55.455</v>
      </c>
    </row>
    <row r="46" spans="1:2" ht="15">
      <c r="A46" s="83" t="s">
        <v>441</v>
      </c>
      <c r="B46" s="94">
        <v>5.634</v>
      </c>
    </row>
    <row r="47" spans="1:2" ht="15">
      <c r="A47" s="83" t="s">
        <v>442</v>
      </c>
      <c r="B47" s="629">
        <v>15.995277777777778</v>
      </c>
    </row>
    <row r="48" spans="1:2" ht="15">
      <c r="A48" s="89" t="s">
        <v>443</v>
      </c>
      <c r="B48" s="94">
        <v>5.431388888888889</v>
      </c>
    </row>
    <row r="49" spans="1:2" ht="15">
      <c r="A49" s="83" t="s">
        <v>444</v>
      </c>
      <c r="B49" s="629">
        <v>16.370833333333334</v>
      </c>
    </row>
    <row r="50" spans="1:2" ht="15">
      <c r="A50" s="93" t="s">
        <v>445</v>
      </c>
      <c r="B50" s="630">
        <v>52.15972222222222</v>
      </c>
    </row>
    <row r="51" spans="1:2" ht="15.75">
      <c r="A51" s="76" t="s">
        <v>427</v>
      </c>
      <c r="B51" s="631">
        <v>151.0462222222222</v>
      </c>
    </row>
    <row r="52" spans="1:2" ht="15.75">
      <c r="A52" s="76"/>
      <c r="B52" s="77"/>
    </row>
    <row r="53" spans="1:2" ht="15.75">
      <c r="A53" s="108" t="s">
        <v>446</v>
      </c>
      <c r="B53" s="111"/>
    </row>
    <row r="54" spans="1:2" ht="15">
      <c r="A54" s="89" t="s">
        <v>447</v>
      </c>
      <c r="B54" s="94">
        <v>2.9888888888888885</v>
      </c>
    </row>
    <row r="55" spans="1:2" ht="15">
      <c r="A55" s="89" t="s">
        <v>448</v>
      </c>
      <c r="B55" s="648">
        <v>96.77177442222222</v>
      </c>
    </row>
    <row r="56" spans="1:2" ht="15">
      <c r="A56" s="89" t="s">
        <v>449</v>
      </c>
      <c r="B56" s="632">
        <v>0.42194444444444446</v>
      </c>
    </row>
    <row r="57" spans="1:2" ht="15">
      <c r="A57" s="649" t="s">
        <v>465</v>
      </c>
      <c r="B57" s="109">
        <v>4.352297911111111</v>
      </c>
    </row>
    <row r="58" spans="1:2" ht="15.75">
      <c r="A58" s="76" t="s">
        <v>427</v>
      </c>
      <c r="B58" s="650">
        <v>104.53490566666667</v>
      </c>
    </row>
    <row r="59" spans="1:2" ht="15.75">
      <c r="A59" s="76"/>
      <c r="B59" s="77"/>
    </row>
    <row r="60" spans="1:2" ht="15.75">
      <c r="A60" s="108" t="s">
        <v>450</v>
      </c>
      <c r="B60" s="110"/>
    </row>
    <row r="61" spans="1:2" ht="15">
      <c r="A61" s="83" t="s">
        <v>447</v>
      </c>
      <c r="B61" s="629">
        <v>70.63888888888889</v>
      </c>
    </row>
    <row r="62" spans="1:2" ht="15">
      <c r="A62" s="83" t="s">
        <v>441</v>
      </c>
      <c r="B62" s="629">
        <v>42.579166666666666</v>
      </c>
    </row>
    <row r="63" spans="1:2" ht="15">
      <c r="A63" s="83" t="s">
        <v>490</v>
      </c>
      <c r="B63" s="629">
        <v>12.354722222222222</v>
      </c>
    </row>
    <row r="64" spans="1:2" ht="15">
      <c r="A64" s="89" t="s">
        <v>443</v>
      </c>
      <c r="B64" s="94">
        <v>1.7645944715000002</v>
      </c>
    </row>
    <row r="65" spans="1:2" ht="15">
      <c r="A65" s="93" t="s">
        <v>491</v>
      </c>
      <c r="B65" s="630">
        <v>13.735</v>
      </c>
    </row>
    <row r="66" spans="1:2" ht="15.75">
      <c r="A66" s="76" t="s">
        <v>427</v>
      </c>
      <c r="B66" s="631">
        <v>141.07237224927778</v>
      </c>
    </row>
    <row r="67" spans="1:2" ht="16.5" thickBot="1">
      <c r="A67" s="112"/>
      <c r="B67" s="113"/>
    </row>
    <row r="68" spans="1:2" ht="16.5" thickTop="1">
      <c r="A68" s="96" t="s">
        <v>492</v>
      </c>
      <c r="B68" s="647">
        <v>396.6535001381667</v>
      </c>
    </row>
    <row r="69" spans="1:3" ht="15.75">
      <c r="A69" s="96"/>
      <c r="B69" s="106"/>
      <c r="C69" s="651"/>
    </row>
    <row r="70" s="115" customFormat="1" ht="15.75">
      <c r="A70" s="114" t="s">
        <v>493</v>
      </c>
    </row>
    <row r="71" ht="15.75">
      <c r="A71" s="114" t="s">
        <v>494</v>
      </c>
    </row>
    <row r="72" s="115" customFormat="1" ht="14.25">
      <c r="A72" s="117"/>
    </row>
    <row r="73" s="115" customFormat="1" ht="15.75">
      <c r="A73" s="114" t="s">
        <v>495</v>
      </c>
    </row>
    <row r="74" s="115" customFormat="1" ht="15.75">
      <c r="A74" s="114" t="s">
        <v>496</v>
      </c>
    </row>
    <row r="75" s="115" customFormat="1" ht="14.25">
      <c r="A75" s="118" t="s">
        <v>415</v>
      </c>
    </row>
    <row r="76" s="115" customFormat="1" ht="14.25"/>
    <row r="77" spans="1:5" ht="15.75">
      <c r="A77" s="114" t="s">
        <v>497</v>
      </c>
      <c r="E77" s="119"/>
    </row>
    <row r="78" spans="1:5" ht="15.75">
      <c r="A78" s="114" t="s">
        <v>498</v>
      </c>
      <c r="E78" s="119"/>
    </row>
    <row r="79" spans="1:5" ht="15">
      <c r="A79" s="117"/>
      <c r="E79" s="119"/>
    </row>
    <row r="80" spans="1:5" ht="15.75">
      <c r="A80" s="114" t="s">
        <v>499</v>
      </c>
      <c r="E80" s="119"/>
    </row>
    <row r="81" spans="1:5" ht="15.75">
      <c r="A81" s="114" t="s">
        <v>500</v>
      </c>
      <c r="E81" s="119"/>
    </row>
    <row r="82" spans="1:5" ht="15">
      <c r="A82" s="118" t="s">
        <v>416</v>
      </c>
      <c r="E82" s="119"/>
    </row>
    <row r="83" ht="15">
      <c r="E83" s="119"/>
    </row>
    <row r="84" ht="15">
      <c r="E84" s="119"/>
    </row>
    <row r="85" ht="15">
      <c r="E85" s="119"/>
    </row>
    <row r="86" ht="15">
      <c r="E86" s="119"/>
    </row>
  </sheetData>
  <printOptions/>
  <pageMargins left="0.75" right="0.75" top="1" bottom="1" header="0.5" footer="0.5"/>
  <pageSetup fitToWidth="2" fitToHeight="1" horizontalDpi="600" verticalDpi="600" orientation="landscape" paperSize="9" scale="38" r:id="rId2"/>
  <colBreaks count="1" manualBreakCount="1">
    <brk id="20" min="10" max="43" man="1"/>
  </colBreaks>
  <drawing r:id="rId1"/>
</worksheet>
</file>

<file path=xl/worksheets/sheet40.xml><?xml version="1.0" encoding="utf-8"?>
<worksheet xmlns="http://schemas.openxmlformats.org/spreadsheetml/2006/main" xmlns:r="http://schemas.openxmlformats.org/officeDocument/2006/relationships">
  <dimension ref="A5:S22"/>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30.625" style="523" customWidth="1"/>
    <col min="2" max="16384" width="9.125" style="523" customWidth="1"/>
  </cols>
  <sheetData>
    <row r="1" ht="12.75"/>
    <row r="2" ht="12.75"/>
    <row r="3" ht="12.75"/>
    <row r="4" ht="12.75"/>
    <row r="5" ht="12.75">
      <c r="A5" s="524" t="s">
        <v>822</v>
      </c>
    </row>
    <row r="6" ht="12.75">
      <c r="A6" s="525" t="s">
        <v>823</v>
      </c>
    </row>
    <row r="8" spans="2:19" s="543" customFormat="1" ht="12.75">
      <c r="B8" s="543" t="s">
        <v>136</v>
      </c>
      <c r="C8" s="543" t="s">
        <v>137</v>
      </c>
      <c r="D8" s="543" t="s">
        <v>138</v>
      </c>
      <c r="E8" s="543" t="s">
        <v>139</v>
      </c>
      <c r="F8" s="543" t="s">
        <v>146</v>
      </c>
      <c r="G8" s="551" t="s">
        <v>147</v>
      </c>
      <c r="H8" s="543" t="s">
        <v>148</v>
      </c>
      <c r="I8" s="543" t="s">
        <v>149</v>
      </c>
      <c r="J8" s="543" t="s">
        <v>150</v>
      </c>
      <c r="K8" s="543" t="s">
        <v>151</v>
      </c>
      <c r="L8" s="543" t="s">
        <v>152</v>
      </c>
      <c r="M8" s="543" t="s">
        <v>153</v>
      </c>
      <c r="N8" s="543" t="s">
        <v>154</v>
      </c>
      <c r="O8" s="543" t="s">
        <v>155</v>
      </c>
      <c r="P8" s="543" t="s">
        <v>156</v>
      </c>
      <c r="Q8" s="551">
        <v>2005</v>
      </c>
      <c r="R8" s="551">
        <v>2006</v>
      </c>
      <c r="S8" s="551">
        <v>2007</v>
      </c>
    </row>
    <row r="9" spans="1:19" ht="12.75">
      <c r="A9" s="552" t="s">
        <v>196</v>
      </c>
      <c r="B9" s="553">
        <v>1717.12677138</v>
      </c>
      <c r="C9" s="553">
        <v>1790.3067669900004</v>
      </c>
      <c r="D9" s="553">
        <v>1872.8277460000002</v>
      </c>
      <c r="E9" s="553">
        <v>1841.35155805</v>
      </c>
      <c r="F9" s="553">
        <v>1848.6200173000004</v>
      </c>
      <c r="G9" s="553">
        <v>1918.5038150500002</v>
      </c>
      <c r="H9" s="553">
        <v>2005.8635020800002</v>
      </c>
      <c r="I9" s="553">
        <v>1950.9564461700002</v>
      </c>
      <c r="J9" s="553">
        <v>1923.4180134</v>
      </c>
      <c r="K9" s="553">
        <v>1949.9378093600003</v>
      </c>
      <c r="L9" s="553">
        <v>1959.64514939</v>
      </c>
      <c r="M9" s="553">
        <v>1756.19290667</v>
      </c>
      <c r="N9" s="553">
        <v>1806.92237354</v>
      </c>
      <c r="O9" s="553">
        <v>1867.9764892100004</v>
      </c>
      <c r="P9" s="553">
        <v>1917.8768650100003</v>
      </c>
      <c r="Q9" s="553">
        <v>1993.2904602700003</v>
      </c>
      <c r="R9" s="562">
        <v>2060.8368024700003</v>
      </c>
      <c r="S9" s="562">
        <v>2099.7272898700003</v>
      </c>
    </row>
    <row r="10" spans="1:19" ht="12.75">
      <c r="A10" s="554" t="s">
        <v>190</v>
      </c>
      <c r="B10" s="546">
        <v>859.6298334300001</v>
      </c>
      <c r="C10" s="546">
        <v>897.3230007000001</v>
      </c>
      <c r="D10" s="546">
        <v>925.5031419800001</v>
      </c>
      <c r="E10" s="546">
        <v>979.105277</v>
      </c>
      <c r="F10" s="546">
        <v>994.29694124</v>
      </c>
      <c r="G10" s="546">
        <v>1027.78475866</v>
      </c>
      <c r="H10" s="546">
        <v>1067.20484137</v>
      </c>
      <c r="I10" s="546">
        <v>1114.3184598300002</v>
      </c>
      <c r="J10" s="546">
        <v>1149.42646418</v>
      </c>
      <c r="K10" s="546">
        <v>1152.3632717799999</v>
      </c>
      <c r="L10" s="546">
        <v>1208.70195743</v>
      </c>
      <c r="M10" s="546">
        <v>1254.58897142</v>
      </c>
      <c r="N10" s="546">
        <v>1232.14866545</v>
      </c>
      <c r="O10" s="546">
        <v>1292.23727015</v>
      </c>
      <c r="P10" s="546">
        <v>1403.6055802800001</v>
      </c>
      <c r="Q10" s="546">
        <v>1435.5031231300002</v>
      </c>
      <c r="R10" s="562">
        <v>1535.8244451600003</v>
      </c>
      <c r="S10" s="562">
        <v>1672.3750896200004</v>
      </c>
    </row>
    <row r="11" spans="1:19" ht="12.75">
      <c r="A11" s="554" t="s">
        <v>189</v>
      </c>
      <c r="B11" s="546">
        <v>307.8781988</v>
      </c>
      <c r="C11" s="546">
        <v>301.55009483000003</v>
      </c>
      <c r="D11" s="546">
        <v>316.94883122</v>
      </c>
      <c r="E11" s="546">
        <v>311.34981195</v>
      </c>
      <c r="F11" s="546">
        <v>276.04035274</v>
      </c>
      <c r="G11" s="546">
        <v>275.00871359000007</v>
      </c>
      <c r="H11" s="546">
        <v>234.2744874</v>
      </c>
      <c r="I11" s="546">
        <v>232.84170629</v>
      </c>
      <c r="J11" s="546">
        <v>226.34387410000002</v>
      </c>
      <c r="K11" s="546">
        <v>248.24880465000004</v>
      </c>
      <c r="L11" s="546">
        <v>244.90022527000005</v>
      </c>
      <c r="M11" s="546">
        <v>254.54336770000003</v>
      </c>
      <c r="N11" s="546">
        <v>244.12813283000006</v>
      </c>
      <c r="O11" s="546">
        <v>230.59632545</v>
      </c>
      <c r="P11" s="546">
        <v>261.80430234000005</v>
      </c>
      <c r="Q11" s="546">
        <v>257.22828113</v>
      </c>
      <c r="R11" s="562">
        <v>265.03603511</v>
      </c>
      <c r="S11" s="562">
        <v>259.5954629600001</v>
      </c>
    </row>
    <row r="12" spans="1:19" ht="12.75">
      <c r="A12" s="554" t="s">
        <v>194</v>
      </c>
      <c r="B12" s="546">
        <v>2458.1041698200006</v>
      </c>
      <c r="C12" s="546">
        <v>2479.06365115</v>
      </c>
      <c r="D12" s="546">
        <v>2499.72414844</v>
      </c>
      <c r="E12" s="546">
        <v>2531.35421292</v>
      </c>
      <c r="F12" s="546">
        <v>2552.54482887</v>
      </c>
      <c r="G12" s="546">
        <v>2582.9507777000003</v>
      </c>
      <c r="H12" s="546">
        <v>2593.11718872</v>
      </c>
      <c r="I12" s="546">
        <v>2614.17130336</v>
      </c>
      <c r="J12" s="546">
        <v>2639.31827086</v>
      </c>
      <c r="K12" s="546">
        <v>2678.25039366</v>
      </c>
      <c r="L12" s="546">
        <v>2715.63202812</v>
      </c>
      <c r="M12" s="546">
        <v>2792.71291181</v>
      </c>
      <c r="N12" s="546">
        <v>2823.93967115</v>
      </c>
      <c r="O12" s="546">
        <v>2840.4388381400004</v>
      </c>
      <c r="P12" s="546">
        <v>2664.8557388700006</v>
      </c>
      <c r="Q12" s="546">
        <v>2703.4938669</v>
      </c>
      <c r="R12" s="562">
        <v>2743.57525467</v>
      </c>
      <c r="S12" s="562">
        <v>2806.7869214200005</v>
      </c>
    </row>
    <row r="13" spans="1:19" ht="12.75">
      <c r="A13" s="554" t="s">
        <v>193</v>
      </c>
      <c r="B13" s="546">
        <v>3657.9839465200002</v>
      </c>
      <c r="C13" s="546">
        <v>3720.242732479999</v>
      </c>
      <c r="D13" s="546">
        <v>3753.5754405899997</v>
      </c>
      <c r="E13" s="546">
        <v>3781.4866264900006</v>
      </c>
      <c r="F13" s="546">
        <v>3838.2261633500007</v>
      </c>
      <c r="G13" s="546">
        <v>3965.98920307</v>
      </c>
      <c r="H13" s="546">
        <v>4017.925945350001</v>
      </c>
      <c r="I13" s="546">
        <v>4091.65908702</v>
      </c>
      <c r="J13" s="546">
        <v>4068.5077344799993</v>
      </c>
      <c r="K13" s="546">
        <v>4213.7543858</v>
      </c>
      <c r="L13" s="546">
        <v>4292.014190960001</v>
      </c>
      <c r="M13" s="546">
        <v>4322.739511219999</v>
      </c>
      <c r="N13" s="546">
        <v>4369.00130196</v>
      </c>
      <c r="O13" s="546">
        <v>4480.39391879</v>
      </c>
      <c r="P13" s="546">
        <v>4512.191792540001</v>
      </c>
      <c r="Q13" s="546">
        <v>4570.99871309</v>
      </c>
      <c r="R13" s="562">
        <v>4675.440439450001</v>
      </c>
      <c r="S13" s="562">
        <v>4750.76057603</v>
      </c>
    </row>
    <row r="14" spans="1:19" ht="12.75">
      <c r="A14" s="554" t="s">
        <v>191</v>
      </c>
      <c r="B14" s="546">
        <v>2318.69189408</v>
      </c>
      <c r="C14" s="546">
        <v>2379.34675185</v>
      </c>
      <c r="D14" s="546">
        <v>2435.20073399</v>
      </c>
      <c r="E14" s="546">
        <v>2478.69086313</v>
      </c>
      <c r="F14" s="546">
        <v>2528.34716012</v>
      </c>
      <c r="G14" s="546">
        <v>2591.8511120300004</v>
      </c>
      <c r="H14" s="546">
        <v>2678.3600645600004</v>
      </c>
      <c r="I14" s="546">
        <v>2751.75601764</v>
      </c>
      <c r="J14" s="546">
        <v>2831.4515695600003</v>
      </c>
      <c r="K14" s="546">
        <v>2878.53981136</v>
      </c>
      <c r="L14" s="546">
        <v>2967.0767567700004</v>
      </c>
      <c r="M14" s="546">
        <v>3065.68356094</v>
      </c>
      <c r="N14" s="546">
        <v>3156.9191082900006</v>
      </c>
      <c r="O14" s="546">
        <v>3257.2566425400005</v>
      </c>
      <c r="P14" s="546">
        <v>3316.8593109500007</v>
      </c>
      <c r="Q14" s="546">
        <v>3396.20304374</v>
      </c>
      <c r="R14" s="562">
        <v>3475.18342044</v>
      </c>
      <c r="S14" s="562">
        <v>3543.0345035299997</v>
      </c>
    </row>
    <row r="15" spans="1:19" ht="12.75">
      <c r="A15" s="554" t="s">
        <v>197</v>
      </c>
      <c r="B15" s="546">
        <v>1259.8659443600002</v>
      </c>
      <c r="C15" s="546">
        <v>1266.95360363</v>
      </c>
      <c r="D15" s="546">
        <v>1281.28606673</v>
      </c>
      <c r="E15" s="546">
        <v>1294.7383714300001</v>
      </c>
      <c r="F15" s="546">
        <v>1353.8495444100001</v>
      </c>
      <c r="G15" s="546">
        <v>1363.10911781</v>
      </c>
      <c r="H15" s="546">
        <v>1388.0503738700002</v>
      </c>
      <c r="I15" s="546">
        <v>1401.15857013</v>
      </c>
      <c r="J15" s="546">
        <v>1419.9509405200001</v>
      </c>
      <c r="K15" s="546">
        <v>1452.9552523200002</v>
      </c>
      <c r="L15" s="546">
        <v>1470.68212863</v>
      </c>
      <c r="M15" s="546">
        <v>1445.5997774100001</v>
      </c>
      <c r="N15" s="546">
        <v>1505.10745198</v>
      </c>
      <c r="O15" s="546">
        <v>1573.50844799</v>
      </c>
      <c r="P15" s="546">
        <v>1706.47919237</v>
      </c>
      <c r="Q15" s="546">
        <v>1777.4479993400003</v>
      </c>
      <c r="R15" s="562">
        <v>1859.98320184</v>
      </c>
      <c r="S15" s="562">
        <v>1957.1317784600003</v>
      </c>
    </row>
    <row r="16" spans="1:19" ht="12.75">
      <c r="A16" s="555" t="s">
        <v>198</v>
      </c>
      <c r="B16" s="547">
        <v>449.28010005000084</v>
      </c>
      <c r="C16" s="547">
        <v>446.38147374000306</v>
      </c>
      <c r="D16" s="547">
        <v>453.5060233700001</v>
      </c>
      <c r="E16" s="547">
        <v>479.1243780299978</v>
      </c>
      <c r="F16" s="547">
        <v>468.6259305100007</v>
      </c>
      <c r="G16" s="547">
        <v>478.27830716000153</v>
      </c>
      <c r="H16" s="547">
        <v>475.74114124999903</v>
      </c>
      <c r="I16" s="547">
        <v>480.1767999899997</v>
      </c>
      <c r="J16" s="547">
        <v>496.0319673600007</v>
      </c>
      <c r="K16" s="547">
        <v>508.5654788000036</v>
      </c>
      <c r="L16" s="547">
        <v>513.3732161299994</v>
      </c>
      <c r="M16" s="547">
        <v>493.4546314299991</v>
      </c>
      <c r="N16" s="547">
        <v>508.00534311000143</v>
      </c>
      <c r="O16" s="547">
        <v>492.86217597000115</v>
      </c>
      <c r="P16" s="547">
        <v>520.546332640001</v>
      </c>
      <c r="Q16" s="547">
        <v>554.6284895800009</v>
      </c>
      <c r="R16" s="547">
        <v>525.7631086999985</v>
      </c>
      <c r="S16" s="547">
        <v>527.370991090001</v>
      </c>
    </row>
    <row r="17" spans="1:19" s="524" customFormat="1" ht="12.75">
      <c r="A17" s="556" t="s">
        <v>195</v>
      </c>
      <c r="B17" s="714">
        <v>13028.562858800002</v>
      </c>
      <c r="C17" s="714">
        <v>13281.171075910002</v>
      </c>
      <c r="D17" s="714">
        <v>13538.57613304</v>
      </c>
      <c r="E17" s="714">
        <v>13697.206623249998</v>
      </c>
      <c r="F17" s="714">
        <v>13860.557521120001</v>
      </c>
      <c r="G17" s="714">
        <v>14203.47580507</v>
      </c>
      <c r="H17" s="714">
        <v>14460.544987800002</v>
      </c>
      <c r="I17" s="714">
        <v>14637.05295119</v>
      </c>
      <c r="J17" s="714">
        <v>14754.434645860001</v>
      </c>
      <c r="K17" s="714">
        <v>15082.601077280004</v>
      </c>
      <c r="L17" s="714">
        <v>15372.02892073</v>
      </c>
      <c r="M17" s="714">
        <v>15385.53246721</v>
      </c>
      <c r="N17" s="714">
        <v>15646.213555780001</v>
      </c>
      <c r="O17" s="714">
        <v>16035.334608220002</v>
      </c>
      <c r="P17" s="714">
        <v>16304.219115</v>
      </c>
      <c r="Q17" s="714">
        <v>16688.79397718</v>
      </c>
      <c r="R17" s="714">
        <v>17141.642707839997</v>
      </c>
      <c r="S17" s="714">
        <v>17616.78261298</v>
      </c>
    </row>
    <row r="19" spans="1:10" ht="12.75">
      <c r="A19" s="523" t="s">
        <v>199</v>
      </c>
      <c r="J19" s="554"/>
    </row>
    <row r="20" ht="12.75">
      <c r="J20" s="554"/>
    </row>
    <row r="21" spans="1:10" ht="12.75">
      <c r="A21" s="523" t="s">
        <v>161</v>
      </c>
      <c r="J21" s="554"/>
    </row>
    <row r="22" spans="1:10" ht="12.75">
      <c r="A22" s="523" t="s">
        <v>162</v>
      </c>
      <c r="J22" s="554"/>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5:X17"/>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24.25390625" style="523" customWidth="1"/>
    <col min="2" max="19" width="10.00390625" style="523" customWidth="1"/>
    <col min="20" max="16384" width="9.125" style="523" customWidth="1"/>
  </cols>
  <sheetData>
    <row r="1" ht="12.75"/>
    <row r="2" ht="12.75"/>
    <row r="3" ht="12.75"/>
    <row r="4" ht="12.75"/>
    <row r="5" ht="12.75">
      <c r="A5" s="524" t="s">
        <v>824</v>
      </c>
    </row>
    <row r="6" ht="12.75">
      <c r="A6" s="523" t="s">
        <v>825</v>
      </c>
    </row>
    <row r="7" s="529" customFormat="1" ht="12.75"/>
    <row r="8" spans="1:19" s="545" customFormat="1" ht="12.75">
      <c r="A8" s="551"/>
      <c r="B8" s="557" t="s">
        <v>136</v>
      </c>
      <c r="C8" s="557" t="s">
        <v>137</v>
      </c>
      <c r="D8" s="557" t="s">
        <v>138</v>
      </c>
      <c r="E8" s="557" t="s">
        <v>139</v>
      </c>
      <c r="F8" s="557" t="s">
        <v>146</v>
      </c>
      <c r="G8" s="557" t="s">
        <v>147</v>
      </c>
      <c r="H8" s="557" t="s">
        <v>148</v>
      </c>
      <c r="I8" s="557" t="s">
        <v>149</v>
      </c>
      <c r="J8" s="557" t="s">
        <v>150</v>
      </c>
      <c r="K8" s="557" t="s">
        <v>151</v>
      </c>
      <c r="L8" s="557" t="s">
        <v>152</v>
      </c>
      <c r="M8" s="557" t="s">
        <v>153</v>
      </c>
      <c r="N8" s="557" t="s">
        <v>154</v>
      </c>
      <c r="O8" s="557" t="s">
        <v>155</v>
      </c>
      <c r="P8" s="551" t="s">
        <v>156</v>
      </c>
      <c r="Q8" s="551" t="s">
        <v>163</v>
      </c>
      <c r="R8" s="551">
        <v>2006</v>
      </c>
      <c r="S8" s="551">
        <v>2007</v>
      </c>
    </row>
    <row r="9" spans="1:24" s="529" customFormat="1" ht="12.75">
      <c r="A9" s="531" t="s">
        <v>200</v>
      </c>
      <c r="B9" s="724">
        <v>19472.195201560004</v>
      </c>
      <c r="C9" s="725">
        <v>19349.66805762</v>
      </c>
      <c r="D9" s="725">
        <v>18891.451988920002</v>
      </c>
      <c r="E9" s="725">
        <v>19751.41454502</v>
      </c>
      <c r="F9" s="725">
        <v>20151.81152211</v>
      </c>
      <c r="G9" s="725">
        <v>20808.09379445</v>
      </c>
      <c r="H9" s="725">
        <v>20999.29150617</v>
      </c>
      <c r="I9" s="725">
        <v>21023.526042020003</v>
      </c>
      <c r="J9" s="725">
        <v>20909.598643430003</v>
      </c>
      <c r="K9" s="725">
        <v>20934.33395545</v>
      </c>
      <c r="L9" s="725">
        <v>21635.590147220002</v>
      </c>
      <c r="M9" s="725">
        <v>21292.07046434</v>
      </c>
      <c r="N9" s="725">
        <v>21559.491021610003</v>
      </c>
      <c r="O9" s="725">
        <v>22275.496763170002</v>
      </c>
      <c r="P9" s="546">
        <v>23643.522533260002</v>
      </c>
      <c r="Q9" s="546">
        <v>24403.727566470003</v>
      </c>
      <c r="R9" s="546">
        <v>25400.026333090005</v>
      </c>
      <c r="S9" s="546">
        <v>26454.960070710003</v>
      </c>
      <c r="T9" s="542"/>
      <c r="U9" s="542"/>
      <c r="X9" s="542"/>
    </row>
    <row r="10" spans="1:24" s="529" customFormat="1" ht="12.75">
      <c r="A10" s="531" t="s">
        <v>201</v>
      </c>
      <c r="B10" s="725">
        <v>18456.82431653</v>
      </c>
      <c r="C10" s="725">
        <v>18644.41116911</v>
      </c>
      <c r="D10" s="725">
        <v>19028.06520278</v>
      </c>
      <c r="E10" s="725">
        <v>19236.33769671</v>
      </c>
      <c r="F10" s="725">
        <v>19660.450418610002</v>
      </c>
      <c r="G10" s="725">
        <v>20189.67147521</v>
      </c>
      <c r="H10" s="725">
        <v>20667.178434250003</v>
      </c>
      <c r="I10" s="725">
        <v>21104.688555620003</v>
      </c>
      <c r="J10" s="725">
        <v>21692.26352101</v>
      </c>
      <c r="K10" s="725">
        <v>22294.741773160004</v>
      </c>
      <c r="L10" s="725">
        <v>22639.87047817</v>
      </c>
      <c r="M10" s="725">
        <v>22729.20078729</v>
      </c>
      <c r="N10" s="725">
        <v>23248.4310575</v>
      </c>
      <c r="O10" s="725">
        <v>23788.66282823</v>
      </c>
      <c r="P10" s="546">
        <v>24732.49625744</v>
      </c>
      <c r="Q10" s="546">
        <v>25291.267097160006</v>
      </c>
      <c r="R10" s="546">
        <v>25936.293797350005</v>
      </c>
      <c r="S10" s="546">
        <v>26710.976482580005</v>
      </c>
      <c r="T10" s="542"/>
      <c r="U10" s="542"/>
      <c r="X10" s="542"/>
    </row>
    <row r="11" spans="1:24" s="529" customFormat="1" ht="12.75">
      <c r="A11" s="531" t="s">
        <v>202</v>
      </c>
      <c r="B11" s="725">
        <v>24015.52126005</v>
      </c>
      <c r="C11" s="725">
        <v>24161.70501025</v>
      </c>
      <c r="D11" s="725">
        <v>23707.266563260004</v>
      </c>
      <c r="E11" s="725">
        <v>23022.92671821</v>
      </c>
      <c r="F11" s="725">
        <v>28823.698436650004</v>
      </c>
      <c r="G11" s="725">
        <v>29210.799590690003</v>
      </c>
      <c r="H11" s="725">
        <v>30094.563174389998</v>
      </c>
      <c r="I11" s="725">
        <v>29810.44924076</v>
      </c>
      <c r="J11" s="725">
        <v>29516.28859207</v>
      </c>
      <c r="K11" s="725">
        <v>30210.185122130002</v>
      </c>
      <c r="L11" s="725">
        <v>30750.672078320003</v>
      </c>
      <c r="M11" s="725">
        <v>31263.579105900004</v>
      </c>
      <c r="N11" s="725">
        <v>31636.41482053</v>
      </c>
      <c r="O11" s="725">
        <v>32710.450519140002</v>
      </c>
      <c r="P11" s="546">
        <v>32992.23822017</v>
      </c>
      <c r="Q11" s="546">
        <v>33535.8560654</v>
      </c>
      <c r="R11" s="546">
        <v>33806.47196517001</v>
      </c>
      <c r="S11" s="546">
        <v>34246.604395680006</v>
      </c>
      <c r="T11" s="542"/>
      <c r="U11" s="542"/>
      <c r="X11" s="542"/>
    </row>
    <row r="12" spans="1:24" s="529" customFormat="1" ht="12.75">
      <c r="A12" s="531" t="s">
        <v>203</v>
      </c>
      <c r="B12" s="725">
        <v>5304.1050322</v>
      </c>
      <c r="C12" s="725">
        <v>5548.8209336</v>
      </c>
      <c r="D12" s="725">
        <v>5727.05306775</v>
      </c>
      <c r="E12" s="725">
        <v>5660.150004110001</v>
      </c>
      <c r="F12" s="725">
        <v>5793.52200675</v>
      </c>
      <c r="G12" s="725">
        <v>5999.838788250001</v>
      </c>
      <c r="H12" s="725">
        <v>6211.79498001</v>
      </c>
      <c r="I12" s="725">
        <v>6554.73962917</v>
      </c>
      <c r="J12" s="725">
        <v>6515.404805990001</v>
      </c>
      <c r="K12" s="725">
        <v>6696.335879350001</v>
      </c>
      <c r="L12" s="725">
        <v>6878.737426649999</v>
      </c>
      <c r="M12" s="725">
        <v>6925.983068870001</v>
      </c>
      <c r="N12" s="725">
        <v>7181.12749823</v>
      </c>
      <c r="O12" s="725">
        <v>7367.73398833</v>
      </c>
      <c r="P12" s="546">
        <v>8276.71859937</v>
      </c>
      <c r="Q12" s="546">
        <v>8392.13268412</v>
      </c>
      <c r="R12" s="546">
        <v>8692.990154300001</v>
      </c>
      <c r="S12" s="546">
        <v>8954.43474074</v>
      </c>
      <c r="T12" s="542"/>
      <c r="U12" s="542"/>
      <c r="X12" s="542"/>
    </row>
    <row r="13" spans="12:24" s="529" customFormat="1" ht="12.75">
      <c r="L13" s="559"/>
      <c r="M13" s="559"/>
      <c r="N13" s="559"/>
      <c r="O13" s="559"/>
      <c r="P13" s="559"/>
      <c r="Q13" s="559"/>
      <c r="R13" s="530"/>
      <c r="S13" s="530"/>
      <c r="T13" s="542"/>
      <c r="U13" s="542"/>
      <c r="X13" s="542"/>
    </row>
    <row r="14" spans="12:24" s="529" customFormat="1" ht="12.75">
      <c r="L14" s="542"/>
      <c r="M14" s="542"/>
      <c r="N14" s="542"/>
      <c r="O14" s="542"/>
      <c r="P14" s="542"/>
      <c r="Q14" s="542"/>
      <c r="R14" s="542"/>
      <c r="S14" s="542"/>
      <c r="T14" s="542"/>
      <c r="U14" s="542"/>
      <c r="X14" s="542"/>
    </row>
    <row r="15" spans="1:24" s="529" customFormat="1" ht="12.75">
      <c r="A15" s="548" t="s">
        <v>176</v>
      </c>
      <c r="L15" s="542"/>
      <c r="M15" s="542"/>
      <c r="N15" s="542"/>
      <c r="O15" s="542"/>
      <c r="P15" s="542"/>
      <c r="Q15" s="542"/>
      <c r="R15" s="542"/>
      <c r="S15" s="542"/>
      <c r="T15" s="542"/>
      <c r="U15" s="542"/>
      <c r="X15" s="542"/>
    </row>
    <row r="16" spans="12:24" s="529" customFormat="1" ht="12.75">
      <c r="L16" s="542"/>
      <c r="M16" s="542"/>
      <c r="N16" s="542"/>
      <c r="O16" s="542"/>
      <c r="P16" s="542"/>
      <c r="Q16" s="542"/>
      <c r="R16" s="542"/>
      <c r="S16" s="542"/>
      <c r="T16" s="542"/>
      <c r="U16" s="542"/>
      <c r="X16" s="542"/>
    </row>
    <row r="17" spans="12:19" ht="12.75">
      <c r="L17" s="542"/>
      <c r="M17" s="542"/>
      <c r="N17" s="542"/>
      <c r="O17" s="542"/>
      <c r="P17" s="542"/>
      <c r="Q17" s="542"/>
      <c r="R17" s="542"/>
      <c r="S17" s="542"/>
    </row>
  </sheetData>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7:I35"/>
  <sheetViews>
    <sheetView zoomScale="75" zoomScaleNormal="75" workbookViewId="0" topLeftCell="A1">
      <selection activeCell="A1" sqref="A1"/>
    </sheetView>
  </sheetViews>
  <sheetFormatPr defaultColWidth="9.00390625" defaultRowHeight="12"/>
  <cols>
    <col min="1" max="1" width="24.25390625" style="523" customWidth="1"/>
    <col min="2" max="3" width="16.125" style="523" bestFit="1" customWidth="1"/>
    <col min="4" max="4" width="15.875" style="523" customWidth="1"/>
    <col min="5" max="6" width="15.125" style="523" bestFit="1" customWidth="1"/>
    <col min="7" max="7" width="16.125" style="523" customWidth="1"/>
    <col min="8" max="8" width="14.00390625" style="523" customWidth="1"/>
    <col min="9" max="9" width="16.125" style="523" bestFit="1" customWidth="1"/>
    <col min="10" max="16384" width="9.125" style="523" customWidth="1"/>
  </cols>
  <sheetData>
    <row r="1" ht="12.75"/>
    <row r="2" ht="12.75"/>
    <row r="3" ht="12.75"/>
    <row r="4" ht="12.75"/>
    <row r="5" ht="12.75"/>
    <row r="7" ht="12.75">
      <c r="A7" s="524" t="s">
        <v>826</v>
      </c>
    </row>
    <row r="8" spans="1:6" ht="12.75">
      <c r="A8" s="525" t="s">
        <v>827</v>
      </c>
      <c r="E8" s="776"/>
      <c r="F8" s="776"/>
    </row>
    <row r="10" spans="2:9" ht="12.75">
      <c r="B10" s="776" t="s">
        <v>164</v>
      </c>
      <c r="C10" s="776"/>
      <c r="D10" s="776" t="s">
        <v>559</v>
      </c>
      <c r="E10" s="776"/>
      <c r="F10" s="776" t="s">
        <v>663</v>
      </c>
      <c r="G10" s="776"/>
      <c r="H10" s="776"/>
      <c r="I10" s="776"/>
    </row>
    <row r="11" spans="1:7" ht="12.75">
      <c r="A11" s="532"/>
      <c r="B11" s="551">
        <v>1990</v>
      </c>
      <c r="C11" s="551">
        <v>2007</v>
      </c>
      <c r="D11" s="551">
        <v>1990</v>
      </c>
      <c r="E11" s="551">
        <v>2007</v>
      </c>
      <c r="F11" s="551">
        <v>1990</v>
      </c>
      <c r="G11" s="551">
        <v>2007</v>
      </c>
    </row>
    <row r="12" spans="1:7" ht="12.75">
      <c r="A12" s="560" t="s">
        <v>671</v>
      </c>
      <c r="B12" s="562">
        <v>62883.2</v>
      </c>
      <c r="C12" s="562">
        <v>62644.2</v>
      </c>
      <c r="D12" s="725">
        <v>9688</v>
      </c>
      <c r="E12" s="725">
        <v>11090</v>
      </c>
      <c r="F12" s="562">
        <v>72571.2</v>
      </c>
      <c r="G12" s="562">
        <v>73734.2</v>
      </c>
    </row>
    <row r="13" spans="1:7" ht="12.75">
      <c r="A13" s="560" t="s">
        <v>165</v>
      </c>
      <c r="B13" s="562">
        <v>35079.06</v>
      </c>
      <c r="C13" s="562">
        <v>34851.98</v>
      </c>
      <c r="D13" s="725">
        <v>5184</v>
      </c>
      <c r="E13" s="725">
        <v>6388</v>
      </c>
      <c r="F13" s="562">
        <v>40263.06</v>
      </c>
      <c r="G13" s="562">
        <v>41239.98</v>
      </c>
    </row>
    <row r="14" spans="1:7" ht="12.75">
      <c r="A14" s="560" t="s">
        <v>166</v>
      </c>
      <c r="B14" s="562">
        <v>17773.36</v>
      </c>
      <c r="C14" s="562">
        <v>29951.65</v>
      </c>
      <c r="D14" s="725">
        <v>1672</v>
      </c>
      <c r="E14" s="725">
        <v>3252</v>
      </c>
      <c r="F14" s="562">
        <v>19445.36</v>
      </c>
      <c r="G14" s="562">
        <v>33203.65</v>
      </c>
    </row>
    <row r="15" spans="1:7" ht="12.75">
      <c r="A15" s="560" t="s">
        <v>167</v>
      </c>
      <c r="B15" s="562">
        <v>8356.32</v>
      </c>
      <c r="C15" s="562">
        <v>14866.4</v>
      </c>
      <c r="D15" s="725">
        <v>529</v>
      </c>
      <c r="E15" s="725">
        <v>2346</v>
      </c>
      <c r="F15" s="562">
        <v>8885.32</v>
      </c>
      <c r="G15" s="562">
        <v>17212.4</v>
      </c>
    </row>
    <row r="16" spans="1:7" ht="12.75">
      <c r="A16" s="560" t="s">
        <v>168</v>
      </c>
      <c r="B16" s="562">
        <v>10021.69</v>
      </c>
      <c r="C16" s="562">
        <v>12059.85</v>
      </c>
      <c r="D16" s="725">
        <v>1178</v>
      </c>
      <c r="E16" s="725">
        <v>1838</v>
      </c>
      <c r="F16" s="562">
        <v>11199.69</v>
      </c>
      <c r="G16" s="562">
        <v>13897.85</v>
      </c>
    </row>
    <row r="17" spans="1:7" ht="12.75">
      <c r="A17" s="560" t="s">
        <v>169</v>
      </c>
      <c r="B17" s="562">
        <v>6699.775100000001</v>
      </c>
      <c r="C17" s="562">
        <v>7097.8</v>
      </c>
      <c r="D17" s="725">
        <v>450</v>
      </c>
      <c r="E17" s="725">
        <v>578</v>
      </c>
      <c r="F17" s="562">
        <v>7149.775100000001</v>
      </c>
      <c r="G17" s="562">
        <v>7675.8</v>
      </c>
    </row>
    <row r="18" spans="1:7" ht="12.75">
      <c r="A18" s="560" t="s">
        <v>170</v>
      </c>
      <c r="B18" s="562">
        <v>4085.25</v>
      </c>
      <c r="C18" s="562">
        <v>5621.9</v>
      </c>
      <c r="D18" s="724">
        <v>276</v>
      </c>
      <c r="E18" s="724">
        <v>542</v>
      </c>
      <c r="F18" s="562">
        <v>4361.25</v>
      </c>
      <c r="G18" s="562">
        <v>6163.9</v>
      </c>
    </row>
    <row r="19" spans="1:7" s="532" customFormat="1" ht="12.75">
      <c r="A19" s="532" t="s">
        <v>171</v>
      </c>
      <c r="B19" s="547">
        <v>17311.58</v>
      </c>
      <c r="C19" s="547">
        <v>18415.6</v>
      </c>
      <c r="D19" s="726">
        <v>2064</v>
      </c>
      <c r="E19" s="726">
        <v>2751</v>
      </c>
      <c r="F19" s="547">
        <v>19375.58</v>
      </c>
      <c r="G19" s="547">
        <v>21166.6</v>
      </c>
    </row>
    <row r="21" ht="12.75">
      <c r="A21" s="529" t="s">
        <v>204</v>
      </c>
    </row>
    <row r="22" ht="12.75">
      <c r="A22" s="529" t="s">
        <v>177</v>
      </c>
    </row>
    <row r="24" ht="10.5" customHeight="1"/>
    <row r="25" spans="4:7" s="529" customFormat="1" ht="12.75">
      <c r="D25" s="561"/>
      <c r="E25" s="561"/>
      <c r="F25" s="561"/>
      <c r="G25" s="561"/>
    </row>
    <row r="26" s="529" customFormat="1" ht="12.75"/>
    <row r="27" spans="1:7" ht="12.75">
      <c r="A27" s="560"/>
      <c r="B27" s="550"/>
      <c r="C27" s="550"/>
      <c r="D27" s="558"/>
      <c r="E27" s="558"/>
      <c r="F27" s="558"/>
      <c r="G27" s="558"/>
    </row>
    <row r="28" spans="1:9" ht="12.75">
      <c r="A28" s="560"/>
      <c r="B28" s="550"/>
      <c r="C28" s="550"/>
      <c r="D28" s="558"/>
      <c r="E28" s="558"/>
      <c r="F28" s="558"/>
      <c r="G28" s="558"/>
      <c r="H28" s="550"/>
      <c r="I28" s="550"/>
    </row>
    <row r="29" spans="1:9" ht="12.75">
      <c r="A29" s="560"/>
      <c r="B29" s="550"/>
      <c r="C29" s="550"/>
      <c r="D29" s="558"/>
      <c r="E29" s="558"/>
      <c r="F29" s="558"/>
      <c r="G29" s="558"/>
      <c r="H29" s="550"/>
      <c r="I29" s="550"/>
    </row>
    <row r="30" spans="1:9" ht="12.75">
      <c r="A30" s="560"/>
      <c r="B30" s="550"/>
      <c r="C30" s="550"/>
      <c r="D30" s="558"/>
      <c r="E30" s="558"/>
      <c r="F30" s="558"/>
      <c r="G30" s="558"/>
      <c r="H30" s="550"/>
      <c r="I30" s="550"/>
    </row>
    <row r="31" spans="1:9" ht="12.75">
      <c r="A31" s="560"/>
      <c r="B31" s="550"/>
      <c r="C31" s="550"/>
      <c r="D31" s="558"/>
      <c r="E31" s="558"/>
      <c r="F31" s="558"/>
      <c r="G31" s="558"/>
      <c r="H31" s="550"/>
      <c r="I31" s="550"/>
    </row>
    <row r="32" spans="1:9" ht="12.75">
      <c r="A32" s="560"/>
      <c r="B32" s="550"/>
      <c r="C32" s="550"/>
      <c r="D32" s="558"/>
      <c r="E32" s="558"/>
      <c r="F32" s="558"/>
      <c r="G32" s="558"/>
      <c r="H32" s="550"/>
      <c r="I32" s="550"/>
    </row>
    <row r="33" spans="1:9" ht="12.75">
      <c r="A33" s="529"/>
      <c r="B33" s="550"/>
      <c r="C33" s="550"/>
      <c r="D33" s="558"/>
      <c r="E33" s="558"/>
      <c r="F33" s="558"/>
      <c r="G33" s="558"/>
      <c r="H33" s="550"/>
      <c r="I33" s="550"/>
    </row>
    <row r="34" spans="2:9" ht="12.75">
      <c r="B34" s="550"/>
      <c r="C34" s="550"/>
      <c r="H34" s="550"/>
      <c r="I34" s="550"/>
    </row>
    <row r="35" spans="1:9" ht="12.75">
      <c r="A35" s="529"/>
      <c r="B35" s="550"/>
      <c r="C35" s="550"/>
      <c r="H35" s="550"/>
      <c r="I35" s="550"/>
    </row>
  </sheetData>
  <mergeCells count="5">
    <mergeCell ref="B10:C10"/>
    <mergeCell ref="E8:F8"/>
    <mergeCell ref="H10:I10"/>
    <mergeCell ref="D10:E10"/>
    <mergeCell ref="F10:G10"/>
  </mergeCells>
  <printOptions/>
  <pageMargins left="0.75" right="0.75" top="1" bottom="1" header="0.5" footer="0.5"/>
  <pageSetup orientation="portrait" paperSize="9" r:id="rId2"/>
  <drawing r:id="rId1"/>
</worksheet>
</file>

<file path=xl/worksheets/sheet43.xml><?xml version="1.0" encoding="utf-8"?>
<worksheet xmlns="http://schemas.openxmlformats.org/spreadsheetml/2006/main" xmlns:r="http://schemas.openxmlformats.org/officeDocument/2006/relationships">
  <dimension ref="A5:U29"/>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24.125" style="523" customWidth="1"/>
    <col min="2" max="16384" width="9.125" style="523" customWidth="1"/>
  </cols>
  <sheetData>
    <row r="1" ht="12.75"/>
    <row r="2" ht="12.75"/>
    <row r="3" ht="12.75"/>
    <row r="4" ht="12.75"/>
    <row r="5" ht="12.75">
      <c r="A5" s="524" t="s">
        <v>828</v>
      </c>
    </row>
    <row r="6" ht="12.75">
      <c r="A6" s="525" t="s">
        <v>829</v>
      </c>
    </row>
    <row r="8" spans="1:19" s="543" customFormat="1" ht="12.75">
      <c r="A8" s="532"/>
      <c r="B8" s="551" t="s">
        <v>136</v>
      </c>
      <c r="C8" s="551" t="s">
        <v>137</v>
      </c>
      <c r="D8" s="551" t="s">
        <v>138</v>
      </c>
      <c r="E8" s="551" t="s">
        <v>139</v>
      </c>
      <c r="F8" s="551" t="s">
        <v>146</v>
      </c>
      <c r="G8" s="551" t="s">
        <v>147</v>
      </c>
      <c r="H8" s="551" t="s">
        <v>148</v>
      </c>
      <c r="I8" s="551" t="s">
        <v>149</v>
      </c>
      <c r="J8" s="551" t="s">
        <v>150</v>
      </c>
      <c r="K8" s="551" t="s">
        <v>151</v>
      </c>
      <c r="L8" s="551" t="s">
        <v>152</v>
      </c>
      <c r="M8" s="551" t="s">
        <v>153</v>
      </c>
      <c r="N8" s="551" t="s">
        <v>154</v>
      </c>
      <c r="O8" s="551" t="s">
        <v>155</v>
      </c>
      <c r="P8" s="551" t="s">
        <v>156</v>
      </c>
      <c r="Q8" s="551" t="s">
        <v>163</v>
      </c>
      <c r="R8" s="551" t="s">
        <v>174</v>
      </c>
      <c r="S8" s="551" t="s">
        <v>175</v>
      </c>
    </row>
    <row r="9" spans="1:21" s="529" customFormat="1" ht="12.75">
      <c r="A9" s="527" t="s">
        <v>205</v>
      </c>
      <c r="B9" s="553">
        <v>4429.35</v>
      </c>
      <c r="C9" s="553">
        <v>4535.321</v>
      </c>
      <c r="D9" s="553">
        <v>4605.616</v>
      </c>
      <c r="E9" s="553">
        <v>4707.427000000001</v>
      </c>
      <c r="F9" s="553">
        <v>4843.843</v>
      </c>
      <c r="G9" s="553">
        <v>4985.134</v>
      </c>
      <c r="H9" s="553">
        <v>5222.674</v>
      </c>
      <c r="I9" s="553">
        <v>5355.072999999999</v>
      </c>
      <c r="J9" s="553">
        <v>5455.159</v>
      </c>
      <c r="K9" s="553">
        <v>5578.103</v>
      </c>
      <c r="L9" s="553">
        <v>5974.472</v>
      </c>
      <c r="M9" s="553">
        <v>5983.826</v>
      </c>
      <c r="N9" s="553">
        <v>6275.805999999999</v>
      </c>
      <c r="O9" s="553">
        <v>6713.858000000001</v>
      </c>
      <c r="P9" s="553">
        <v>6924</v>
      </c>
      <c r="Q9" s="553">
        <v>7334</v>
      </c>
      <c r="R9" s="546">
        <v>7761</v>
      </c>
      <c r="S9" s="546">
        <v>8217</v>
      </c>
      <c r="U9" s="530"/>
    </row>
    <row r="10" spans="1:21" s="529" customFormat="1" ht="12.75">
      <c r="A10" s="531" t="s">
        <v>206</v>
      </c>
      <c r="B10" s="546">
        <v>1236.355</v>
      </c>
      <c r="C10" s="546">
        <v>1242.4779999999998</v>
      </c>
      <c r="D10" s="546">
        <v>1220.8069999999998</v>
      </c>
      <c r="E10" s="546">
        <v>1183.312</v>
      </c>
      <c r="F10" s="546">
        <v>1172.252</v>
      </c>
      <c r="G10" s="546">
        <v>1163.19</v>
      </c>
      <c r="H10" s="546">
        <v>1155.253</v>
      </c>
      <c r="I10" s="546">
        <v>1180.963</v>
      </c>
      <c r="J10" s="546">
        <v>1216.1119999999999</v>
      </c>
      <c r="K10" s="546">
        <v>1185.233</v>
      </c>
      <c r="L10" s="546">
        <v>1141.571</v>
      </c>
      <c r="M10" s="546">
        <v>1115.964</v>
      </c>
      <c r="N10" s="546">
        <v>1118.581</v>
      </c>
      <c r="O10" s="546">
        <v>1124.02</v>
      </c>
      <c r="P10" s="546">
        <v>1173.546</v>
      </c>
      <c r="Q10" s="546">
        <v>1174.375</v>
      </c>
      <c r="R10" s="546">
        <v>1076.895</v>
      </c>
      <c r="S10" s="546">
        <v>1114.455</v>
      </c>
      <c r="U10" s="530"/>
    </row>
    <row r="11" spans="1:21" s="529" customFormat="1" ht="12.75">
      <c r="A11" s="531" t="s">
        <v>207</v>
      </c>
      <c r="B11" s="546">
        <v>1715.4590000000003</v>
      </c>
      <c r="C11" s="546">
        <v>1740.079</v>
      </c>
      <c r="D11" s="546">
        <v>1756.378</v>
      </c>
      <c r="E11" s="546">
        <v>1820.1</v>
      </c>
      <c r="F11" s="546">
        <v>1894.067</v>
      </c>
      <c r="G11" s="546">
        <v>1997.8679999999997</v>
      </c>
      <c r="H11" s="546">
        <v>2064.43</v>
      </c>
      <c r="I11" s="546">
        <v>2202.482</v>
      </c>
      <c r="J11" s="546">
        <v>2345.377</v>
      </c>
      <c r="K11" s="546">
        <v>2544.969</v>
      </c>
      <c r="L11" s="546">
        <v>2726.958</v>
      </c>
      <c r="M11" s="546">
        <v>2865.2560000000003</v>
      </c>
      <c r="N11" s="546">
        <v>3053.98</v>
      </c>
      <c r="O11" s="546">
        <v>3207.379</v>
      </c>
      <c r="P11" s="546">
        <v>3433</v>
      </c>
      <c r="Q11" s="546">
        <v>3614</v>
      </c>
      <c r="R11" s="546">
        <v>3820</v>
      </c>
      <c r="S11" s="546">
        <v>4127</v>
      </c>
      <c r="U11" s="530"/>
    </row>
    <row r="12" spans="1:21" s="529" customFormat="1" ht="12.75">
      <c r="A12" s="531" t="s">
        <v>208</v>
      </c>
      <c r="B12" s="546">
        <v>2012.885</v>
      </c>
      <c r="C12" s="546">
        <v>2105.787</v>
      </c>
      <c r="D12" s="546">
        <v>2123.67</v>
      </c>
      <c r="E12" s="546">
        <v>2190.502</v>
      </c>
      <c r="F12" s="546">
        <v>2242.2980000000002</v>
      </c>
      <c r="G12" s="546">
        <v>2331.951</v>
      </c>
      <c r="H12" s="546">
        <v>2417.196</v>
      </c>
      <c r="I12" s="546">
        <v>2393.101</v>
      </c>
      <c r="J12" s="546">
        <v>2445.21</v>
      </c>
      <c r="K12" s="546">
        <v>2531.148</v>
      </c>
      <c r="L12" s="546">
        <v>2590.582</v>
      </c>
      <c r="M12" s="546">
        <v>2637.461</v>
      </c>
      <c r="N12" s="546">
        <v>2660.778</v>
      </c>
      <c r="O12" s="546">
        <v>2635.3489999999997</v>
      </c>
      <c r="P12" s="546">
        <v>2738.012</v>
      </c>
      <c r="Q12" s="546">
        <v>2767.9410000000003</v>
      </c>
      <c r="R12" s="546">
        <v>2791</v>
      </c>
      <c r="S12" s="546">
        <v>2719</v>
      </c>
      <c r="U12" s="530"/>
    </row>
    <row r="13" spans="1:21" s="529" customFormat="1" ht="12.75">
      <c r="A13" s="531" t="s">
        <v>209</v>
      </c>
      <c r="B13" s="546">
        <v>2147.735</v>
      </c>
      <c r="C13" s="546">
        <v>2215.808</v>
      </c>
      <c r="D13" s="546">
        <v>2213.924</v>
      </c>
      <c r="E13" s="546">
        <v>2344.704</v>
      </c>
      <c r="F13" s="546">
        <v>2367.347</v>
      </c>
      <c r="G13" s="546">
        <v>2485.783</v>
      </c>
      <c r="H13" s="546">
        <v>2521.398</v>
      </c>
      <c r="I13" s="546">
        <v>2551.1980000000003</v>
      </c>
      <c r="J13" s="546">
        <v>2560.4770000000003</v>
      </c>
      <c r="K13" s="546">
        <v>2568.663</v>
      </c>
      <c r="L13" s="546">
        <v>2624.259</v>
      </c>
      <c r="M13" s="546">
        <v>2562.881</v>
      </c>
      <c r="N13" s="546">
        <v>2632.0629999999996</v>
      </c>
      <c r="O13" s="546">
        <v>2642.195</v>
      </c>
      <c r="P13" s="546">
        <v>2805</v>
      </c>
      <c r="Q13" s="546">
        <v>2924</v>
      </c>
      <c r="R13" s="546">
        <v>3033</v>
      </c>
      <c r="S13" s="546">
        <v>3078</v>
      </c>
      <c r="U13" s="530"/>
    </row>
    <row r="14" spans="1:21" s="529" customFormat="1" ht="12.75">
      <c r="A14" s="526" t="s">
        <v>210</v>
      </c>
      <c r="B14" s="547">
        <v>165.66799999999998</v>
      </c>
      <c r="C14" s="547">
        <v>138.739</v>
      </c>
      <c r="D14" s="547">
        <v>160.218</v>
      </c>
      <c r="E14" s="547">
        <v>159.794</v>
      </c>
      <c r="F14" s="547">
        <v>170.079</v>
      </c>
      <c r="G14" s="547">
        <v>177.956</v>
      </c>
      <c r="H14" s="547">
        <v>186.02</v>
      </c>
      <c r="I14" s="547">
        <v>198.458</v>
      </c>
      <c r="J14" s="547">
        <v>212.375</v>
      </c>
      <c r="K14" s="547">
        <v>228.778</v>
      </c>
      <c r="L14" s="547">
        <v>252.23400000000004</v>
      </c>
      <c r="M14" s="547">
        <v>260.745</v>
      </c>
      <c r="N14" s="547">
        <v>293.892</v>
      </c>
      <c r="O14" s="547">
        <v>321.914</v>
      </c>
      <c r="P14" s="547">
        <v>317</v>
      </c>
      <c r="Q14" s="547">
        <v>333</v>
      </c>
      <c r="R14" s="547">
        <v>347</v>
      </c>
      <c r="S14" s="547">
        <v>358</v>
      </c>
      <c r="U14" s="530"/>
    </row>
    <row r="15" spans="1:21" ht="12.75">
      <c r="A15" s="524" t="s">
        <v>195</v>
      </c>
      <c r="B15" s="714">
        <v>11707.469000000001</v>
      </c>
      <c r="C15" s="714">
        <v>11978.212</v>
      </c>
      <c r="D15" s="714">
        <v>12080.631</v>
      </c>
      <c r="E15" s="714">
        <v>12405.839</v>
      </c>
      <c r="F15" s="714">
        <v>12689.886</v>
      </c>
      <c r="G15" s="714">
        <v>13141.882000000001</v>
      </c>
      <c r="H15" s="714">
        <v>13566.971000000001</v>
      </c>
      <c r="I15" s="714">
        <v>13881.275</v>
      </c>
      <c r="J15" s="714">
        <v>14234.71</v>
      </c>
      <c r="K15" s="714">
        <v>14636.894</v>
      </c>
      <c r="L15" s="714">
        <v>15310.076</v>
      </c>
      <c r="M15" s="714">
        <v>15426.355999999998</v>
      </c>
      <c r="N15" s="714">
        <v>16035.1</v>
      </c>
      <c r="O15" s="714">
        <v>16644.715</v>
      </c>
      <c r="P15" s="714">
        <f>SUM(P9:P14)</f>
        <v>17390.558</v>
      </c>
      <c r="Q15" s="714">
        <f>SUM(Q9:Q14)</f>
        <v>18147.316</v>
      </c>
      <c r="R15" s="714">
        <f>SUM(R9:R14)</f>
        <v>18828.895</v>
      </c>
      <c r="S15" s="714">
        <f>SUM(S9:S14)</f>
        <v>19613.455</v>
      </c>
      <c r="U15" s="530"/>
    </row>
    <row r="16" spans="1:17" s="529" customFormat="1" ht="12.75">
      <c r="A16" s="531"/>
      <c r="B16" s="546"/>
      <c r="C16" s="546"/>
      <c r="D16" s="546"/>
      <c r="E16" s="546"/>
      <c r="F16" s="546"/>
      <c r="G16" s="546"/>
      <c r="H16" s="546"/>
      <c r="I16" s="546"/>
      <c r="J16" s="546"/>
      <c r="K16" s="546"/>
      <c r="L16" s="546"/>
      <c r="M16" s="546"/>
      <c r="N16" s="546"/>
      <c r="O16" s="546"/>
      <c r="P16" s="546"/>
      <c r="Q16" s="530"/>
    </row>
    <row r="17" spans="1:21" s="529" customFormat="1" ht="12.75">
      <c r="A17" s="549" t="s">
        <v>178</v>
      </c>
      <c r="B17" s="546"/>
      <c r="C17" s="546"/>
      <c r="D17" s="546"/>
      <c r="E17" s="546"/>
      <c r="F17" s="546"/>
      <c r="G17" s="546"/>
      <c r="H17" s="546"/>
      <c r="I17" s="546"/>
      <c r="J17" s="546"/>
      <c r="K17" s="546"/>
      <c r="L17" s="546"/>
      <c r="M17" s="546"/>
      <c r="N17" s="546"/>
      <c r="O17" s="546"/>
      <c r="P17" s="546"/>
      <c r="Q17" s="546"/>
      <c r="R17" s="546"/>
      <c r="S17" s="546"/>
      <c r="T17" s="523"/>
      <c r="U17" s="523"/>
    </row>
    <row r="18" spans="2:21" s="529" customFormat="1" ht="12.75">
      <c r="B18" s="546"/>
      <c r="C18" s="546"/>
      <c r="D18" s="546"/>
      <c r="E18" s="546"/>
      <c r="F18" s="546"/>
      <c r="G18" s="546"/>
      <c r="H18" s="546"/>
      <c r="I18" s="546"/>
      <c r="J18" s="546"/>
      <c r="K18" s="546"/>
      <c r="L18" s="546"/>
      <c r="M18" s="546"/>
      <c r="N18" s="546"/>
      <c r="O18" s="546"/>
      <c r="P18" s="546"/>
      <c r="Q18" s="546"/>
      <c r="R18" s="546"/>
      <c r="S18" s="546"/>
      <c r="T18" s="523"/>
      <c r="U18" s="523"/>
    </row>
    <row r="19" spans="10:21" s="529" customFormat="1" ht="12.75">
      <c r="J19" s="542"/>
      <c r="K19" s="542"/>
      <c r="L19" s="546"/>
      <c r="M19" s="546"/>
      <c r="N19" s="546"/>
      <c r="O19" s="546"/>
      <c r="P19" s="546"/>
      <c r="Q19" s="546"/>
      <c r="R19" s="546"/>
      <c r="S19" s="546"/>
      <c r="T19" s="523"/>
      <c r="U19" s="523"/>
    </row>
    <row r="20" spans="12:19" ht="12.75">
      <c r="L20" s="546"/>
      <c r="M20" s="546"/>
      <c r="N20" s="546"/>
      <c r="O20" s="546"/>
      <c r="P20" s="546"/>
      <c r="Q20" s="546"/>
      <c r="R20" s="546"/>
      <c r="S20" s="546"/>
    </row>
    <row r="21" spans="12:19" ht="12.75">
      <c r="L21" s="546"/>
      <c r="M21" s="546"/>
      <c r="N21" s="546"/>
      <c r="O21" s="546"/>
      <c r="P21" s="546"/>
      <c r="Q21" s="546"/>
      <c r="R21" s="546"/>
      <c r="S21" s="546"/>
    </row>
    <row r="22" spans="2:19" ht="12.75">
      <c r="B22" s="550"/>
      <c r="C22" s="550"/>
      <c r="D22" s="550"/>
      <c r="E22" s="550"/>
      <c r="F22" s="550"/>
      <c r="G22" s="550"/>
      <c r="H22" s="550"/>
      <c r="I22" s="550"/>
      <c r="J22" s="550"/>
      <c r="K22" s="550"/>
      <c r="L22" s="546"/>
      <c r="M22" s="546"/>
      <c r="N22" s="546"/>
      <c r="O22" s="546"/>
      <c r="P22" s="546"/>
      <c r="Q22" s="546"/>
      <c r="R22" s="546"/>
      <c r="S22" s="546"/>
    </row>
    <row r="23" spans="2:19" ht="12.75">
      <c r="B23" s="550"/>
      <c r="C23" s="550"/>
      <c r="D23" s="550"/>
      <c r="E23" s="550"/>
      <c r="F23" s="550"/>
      <c r="G23" s="550"/>
      <c r="H23" s="550"/>
      <c r="I23" s="550"/>
      <c r="J23" s="550"/>
      <c r="K23" s="550"/>
      <c r="L23" s="546"/>
      <c r="M23" s="546"/>
      <c r="N23" s="546"/>
      <c r="O23" s="546"/>
      <c r="P23" s="546"/>
      <c r="Q23" s="546"/>
      <c r="R23" s="546"/>
      <c r="S23" s="546"/>
    </row>
    <row r="24" spans="2:15" ht="12.75">
      <c r="B24" s="550"/>
      <c r="C24" s="550"/>
      <c r="D24" s="550"/>
      <c r="E24" s="550"/>
      <c r="F24" s="550"/>
      <c r="G24" s="550"/>
      <c r="H24" s="550"/>
      <c r="I24" s="550"/>
      <c r="J24" s="550"/>
      <c r="K24" s="550"/>
      <c r="L24" s="550"/>
      <c r="M24" s="550"/>
      <c r="N24" s="550"/>
      <c r="O24" s="550"/>
    </row>
    <row r="25" spans="2:15" ht="12.75">
      <c r="B25" s="550"/>
      <c r="C25" s="550"/>
      <c r="D25" s="550"/>
      <c r="E25" s="550"/>
      <c r="F25" s="550"/>
      <c r="G25" s="550"/>
      <c r="H25" s="550"/>
      <c r="I25" s="550"/>
      <c r="J25" s="550"/>
      <c r="K25" s="550"/>
      <c r="L25" s="550"/>
      <c r="M25" s="550"/>
      <c r="N25" s="550"/>
      <c r="O25" s="550"/>
    </row>
    <row r="26" spans="2:15" ht="12.75">
      <c r="B26" s="550"/>
      <c r="C26" s="550"/>
      <c r="D26" s="550"/>
      <c r="E26" s="550"/>
      <c r="F26" s="550"/>
      <c r="G26" s="550"/>
      <c r="H26" s="550"/>
      <c r="I26" s="550"/>
      <c r="J26" s="550"/>
      <c r="K26" s="550"/>
      <c r="L26" s="550"/>
      <c r="M26" s="550"/>
      <c r="N26" s="550"/>
      <c r="O26" s="550"/>
    </row>
    <row r="27" spans="2:20" ht="12.75">
      <c r="B27" s="550"/>
      <c r="C27" s="550"/>
      <c r="D27" s="550"/>
      <c r="E27" s="550"/>
      <c r="F27" s="550"/>
      <c r="G27" s="550"/>
      <c r="H27" s="550"/>
      <c r="I27" s="550"/>
      <c r="J27" s="550"/>
      <c r="K27" s="550"/>
      <c r="L27" s="550"/>
      <c r="M27" s="550"/>
      <c r="N27" s="550"/>
      <c r="O27" s="550"/>
      <c r="P27" s="550"/>
      <c r="Q27" s="550"/>
      <c r="R27" s="550"/>
      <c r="S27" s="550"/>
      <c r="T27" s="550"/>
    </row>
    <row r="28" spans="2:20" ht="12.75">
      <c r="B28" s="550"/>
      <c r="C28" s="550"/>
      <c r="D28" s="550"/>
      <c r="E28" s="550"/>
      <c r="F28" s="550"/>
      <c r="G28" s="550"/>
      <c r="H28" s="550"/>
      <c r="I28" s="550"/>
      <c r="J28" s="550"/>
      <c r="K28" s="550"/>
      <c r="L28" s="550"/>
      <c r="M28" s="550"/>
      <c r="N28" s="550"/>
      <c r="O28" s="550"/>
      <c r="P28" s="550"/>
      <c r="Q28" s="550"/>
      <c r="R28" s="550"/>
      <c r="S28" s="550"/>
      <c r="T28" s="550"/>
    </row>
    <row r="29" spans="1:20" ht="12.75">
      <c r="A29" s="524"/>
      <c r="B29" s="550"/>
      <c r="C29" s="550"/>
      <c r="D29" s="550"/>
      <c r="E29" s="550"/>
      <c r="F29" s="550"/>
      <c r="G29" s="550"/>
      <c r="H29" s="550"/>
      <c r="I29" s="550"/>
      <c r="J29" s="550"/>
      <c r="K29" s="550"/>
      <c r="L29" s="550"/>
      <c r="M29" s="550"/>
      <c r="N29" s="550"/>
      <c r="O29" s="550"/>
      <c r="P29" s="550"/>
      <c r="Q29" s="550"/>
      <c r="R29" s="550"/>
      <c r="S29" s="550"/>
      <c r="T29" s="550"/>
    </row>
  </sheetData>
  <printOptions/>
  <pageMargins left="0.75" right="0.75" top="1" bottom="1" header="0.5" footer="0.5"/>
  <pageSetup orientation="portrait" paperSize="9" r:id="rId2"/>
  <drawing r:id="rId1"/>
</worksheet>
</file>

<file path=xl/worksheets/sheet44.xml><?xml version="1.0" encoding="utf-8"?>
<worksheet xmlns="http://schemas.openxmlformats.org/spreadsheetml/2006/main" xmlns:r="http://schemas.openxmlformats.org/officeDocument/2006/relationships">
  <dimension ref="A6:AD41"/>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30.625" style="523" customWidth="1"/>
    <col min="2" max="16384" width="9.125" style="523" customWidth="1"/>
  </cols>
  <sheetData>
    <row r="1" ht="12.75"/>
    <row r="2" ht="12.75"/>
    <row r="3" ht="12.75"/>
    <row r="4" ht="12.75"/>
    <row r="6" ht="12.75">
      <c r="A6" s="524" t="s">
        <v>830</v>
      </c>
    </row>
    <row r="7" ht="12.75">
      <c r="A7" s="525" t="s">
        <v>831</v>
      </c>
    </row>
    <row r="10" spans="2:19" s="543" customFormat="1" ht="12.75">
      <c r="B10" s="543" t="s">
        <v>136</v>
      </c>
      <c r="C10" s="543" t="s">
        <v>137</v>
      </c>
      <c r="D10" s="543" t="s">
        <v>138</v>
      </c>
      <c r="E10" s="543" t="s">
        <v>139</v>
      </c>
      <c r="F10" s="543" t="s">
        <v>146</v>
      </c>
      <c r="G10" s="543" t="s">
        <v>147</v>
      </c>
      <c r="H10" s="543" t="s">
        <v>148</v>
      </c>
      <c r="I10" s="543" t="s">
        <v>149</v>
      </c>
      <c r="J10" s="543" t="s">
        <v>150</v>
      </c>
      <c r="K10" s="543" t="s">
        <v>151</v>
      </c>
      <c r="L10" s="543" t="s">
        <v>152</v>
      </c>
      <c r="M10" s="543" t="s">
        <v>153</v>
      </c>
      <c r="N10" s="543" t="s">
        <v>154</v>
      </c>
      <c r="O10" s="543" t="s">
        <v>155</v>
      </c>
      <c r="P10" s="543" t="s">
        <v>156</v>
      </c>
      <c r="Q10" s="543" t="s">
        <v>163</v>
      </c>
      <c r="R10" s="551" t="s">
        <v>174</v>
      </c>
      <c r="S10" s="551" t="s">
        <v>175</v>
      </c>
    </row>
    <row r="11" spans="1:20" ht="12.75">
      <c r="A11" s="552" t="s">
        <v>196</v>
      </c>
      <c r="B11" s="553">
        <v>3152.3753254400003</v>
      </c>
      <c r="C11" s="553">
        <v>3298.42761012</v>
      </c>
      <c r="D11" s="553">
        <v>3304.6797353</v>
      </c>
      <c r="E11" s="553">
        <v>3411.62498198</v>
      </c>
      <c r="F11" s="553">
        <v>3509.2125445800007</v>
      </c>
      <c r="G11" s="553">
        <v>3608.8194706</v>
      </c>
      <c r="H11" s="553">
        <v>3709.8286489800007</v>
      </c>
      <c r="I11" s="553">
        <v>3771.46074076</v>
      </c>
      <c r="J11" s="553">
        <v>3881.5875600200006</v>
      </c>
      <c r="K11" s="553">
        <v>3987.9787069800004</v>
      </c>
      <c r="L11" s="553">
        <v>4143.673727040001</v>
      </c>
      <c r="M11" s="553">
        <v>4100.28691882</v>
      </c>
      <c r="N11" s="553">
        <v>4195.40103628</v>
      </c>
      <c r="O11" s="553">
        <v>4236.042350400001</v>
      </c>
      <c r="P11" s="553">
        <v>4297.93948988</v>
      </c>
      <c r="Q11" s="553">
        <v>4412.6691375</v>
      </c>
      <c r="R11" s="546">
        <v>4410</v>
      </c>
      <c r="S11" s="546">
        <v>4530</v>
      </c>
      <c r="T11" s="562"/>
    </row>
    <row r="12" spans="1:20" ht="12.75">
      <c r="A12" s="554" t="s">
        <v>190</v>
      </c>
      <c r="B12" s="546">
        <v>2150.6628636000005</v>
      </c>
      <c r="C12" s="546">
        <v>2168.3072250600003</v>
      </c>
      <c r="D12" s="546">
        <v>2163.9002459</v>
      </c>
      <c r="E12" s="546">
        <v>2163.1553444</v>
      </c>
      <c r="F12" s="546">
        <v>2191.6994349</v>
      </c>
      <c r="G12" s="546">
        <v>2250.0697071000004</v>
      </c>
      <c r="H12" s="546">
        <v>2321.4824428</v>
      </c>
      <c r="I12" s="546">
        <v>2355.6561511000004</v>
      </c>
      <c r="J12" s="546">
        <v>2400.8210235</v>
      </c>
      <c r="K12" s="546">
        <v>2438.6849308</v>
      </c>
      <c r="L12" s="546">
        <v>2525.1974537399997</v>
      </c>
      <c r="M12" s="546">
        <v>2592.24051932</v>
      </c>
      <c r="N12" s="546">
        <v>2600.4379946000004</v>
      </c>
      <c r="O12" s="546">
        <v>2665.56571548</v>
      </c>
      <c r="P12" s="546">
        <v>2730</v>
      </c>
      <c r="Q12" s="546">
        <v>2767</v>
      </c>
      <c r="R12" s="562">
        <v>2826</v>
      </c>
      <c r="S12" s="562">
        <v>2840</v>
      </c>
      <c r="T12" s="562"/>
    </row>
    <row r="13" spans="1:30" ht="12.75">
      <c r="A13" s="554" t="s">
        <v>189</v>
      </c>
      <c r="B13" s="546">
        <v>826.77979358</v>
      </c>
      <c r="C13" s="546">
        <v>811.45503562</v>
      </c>
      <c r="D13" s="546">
        <v>756.4911439</v>
      </c>
      <c r="E13" s="546">
        <v>705.8990157</v>
      </c>
      <c r="F13" s="546">
        <v>635.4013284</v>
      </c>
      <c r="G13" s="546">
        <v>618.4412994</v>
      </c>
      <c r="H13" s="546">
        <v>601.2782106000001</v>
      </c>
      <c r="I13" s="546">
        <v>589.9842013000001</v>
      </c>
      <c r="J13" s="546">
        <v>578.6271574</v>
      </c>
      <c r="K13" s="546">
        <v>592.7236478</v>
      </c>
      <c r="L13" s="546">
        <v>608.6355812</v>
      </c>
      <c r="M13" s="546">
        <v>618.1462463000001</v>
      </c>
      <c r="N13" s="546">
        <v>618.3482594</v>
      </c>
      <c r="O13" s="546">
        <v>632.3457785</v>
      </c>
      <c r="P13" s="546">
        <v>645.6481725</v>
      </c>
      <c r="Q13" s="546">
        <v>650.08999514</v>
      </c>
      <c r="R13" s="562">
        <v>681</v>
      </c>
      <c r="S13" s="562">
        <v>701</v>
      </c>
      <c r="T13" s="562"/>
      <c r="V13" s="550"/>
      <c r="W13" s="550"/>
      <c r="X13" s="550"/>
      <c r="Y13" s="550"/>
      <c r="Z13" s="550"/>
      <c r="AA13" s="550"/>
      <c r="AB13" s="550"/>
      <c r="AC13" s="550"/>
      <c r="AD13" s="550"/>
    </row>
    <row r="14" spans="1:29" ht="12.75">
      <c r="A14" s="554" t="s">
        <v>194</v>
      </c>
      <c r="B14" s="546">
        <v>505.6540246</v>
      </c>
      <c r="C14" s="546">
        <v>549.6549666000001</v>
      </c>
      <c r="D14" s="546">
        <v>607.7173927000001</v>
      </c>
      <c r="E14" s="546">
        <v>670.7707170000001</v>
      </c>
      <c r="F14" s="546">
        <v>748.5166855</v>
      </c>
      <c r="G14" s="546">
        <v>796.5513767</v>
      </c>
      <c r="H14" s="546">
        <v>866.648992</v>
      </c>
      <c r="I14" s="546">
        <v>895.6981734</v>
      </c>
      <c r="J14" s="546">
        <v>931.367616</v>
      </c>
      <c r="K14" s="546">
        <v>984.9852887000002</v>
      </c>
      <c r="L14" s="546">
        <v>1080.7664797</v>
      </c>
      <c r="M14" s="546">
        <v>1173.7501905000004</v>
      </c>
      <c r="N14" s="546">
        <v>1302.1893519</v>
      </c>
      <c r="O14" s="546">
        <v>1521.2818047000003</v>
      </c>
      <c r="P14" s="546">
        <v>1762</v>
      </c>
      <c r="Q14" s="546">
        <v>2034</v>
      </c>
      <c r="R14" s="562">
        <v>2358</v>
      </c>
      <c r="S14" s="562">
        <v>2717</v>
      </c>
      <c r="T14" s="562"/>
      <c r="V14" s="550"/>
      <c r="W14" s="550"/>
      <c r="X14" s="550"/>
      <c r="Y14" s="550"/>
      <c r="Z14" s="550"/>
      <c r="AA14" s="550"/>
      <c r="AB14" s="550"/>
      <c r="AC14" s="550"/>
    </row>
    <row r="15" spans="1:29" ht="12.75">
      <c r="A15" s="554" t="s">
        <v>193</v>
      </c>
      <c r="B15" s="546">
        <v>1488.81893918</v>
      </c>
      <c r="C15" s="546">
        <v>1567.2530547800002</v>
      </c>
      <c r="D15" s="546">
        <v>1622.0299128400002</v>
      </c>
      <c r="E15" s="546">
        <v>1690.11816652</v>
      </c>
      <c r="F15" s="546">
        <v>1823.9192463800002</v>
      </c>
      <c r="G15" s="546">
        <v>1923.5431754600004</v>
      </c>
      <c r="H15" s="546">
        <v>2006.32007262</v>
      </c>
      <c r="I15" s="546">
        <v>2105.78497308</v>
      </c>
      <c r="J15" s="546">
        <v>2143.3057256</v>
      </c>
      <c r="K15" s="546">
        <v>2227.18882184</v>
      </c>
      <c r="L15" s="546">
        <v>2356.8571579400004</v>
      </c>
      <c r="M15" s="546">
        <v>2398.3416238</v>
      </c>
      <c r="N15" s="546">
        <v>2497.2474236400003</v>
      </c>
      <c r="O15" s="546">
        <v>2573.6831796</v>
      </c>
      <c r="P15" s="546">
        <v>2706.94316208</v>
      </c>
      <c r="Q15" s="546">
        <v>2818</v>
      </c>
      <c r="R15" s="562">
        <v>2926</v>
      </c>
      <c r="S15" s="562">
        <v>3066</v>
      </c>
      <c r="T15" s="562"/>
      <c r="V15" s="550"/>
      <c r="W15" s="550"/>
      <c r="X15" s="550"/>
      <c r="Y15" s="550"/>
      <c r="Z15" s="550"/>
      <c r="AA15" s="550"/>
      <c r="AB15" s="550"/>
      <c r="AC15" s="550"/>
    </row>
    <row r="16" spans="1:29" ht="12.75">
      <c r="A16" s="554" t="s">
        <v>197</v>
      </c>
      <c r="B16" s="546">
        <v>401.2643076</v>
      </c>
      <c r="C16" s="546">
        <v>416.7581425</v>
      </c>
      <c r="D16" s="546">
        <v>432.1976653</v>
      </c>
      <c r="E16" s="546">
        <v>454.89896009999995</v>
      </c>
      <c r="F16" s="546">
        <v>474.64169919999995</v>
      </c>
      <c r="G16" s="546">
        <v>502.3712245000001</v>
      </c>
      <c r="H16" s="546">
        <v>528.8178445</v>
      </c>
      <c r="I16" s="546">
        <v>559.7567846000001</v>
      </c>
      <c r="J16" s="546">
        <v>582.7401069</v>
      </c>
      <c r="K16" s="546">
        <v>597.1211834000001</v>
      </c>
      <c r="L16" s="546">
        <v>625.8627513000001</v>
      </c>
      <c r="M16" s="546">
        <v>615.6078825000001</v>
      </c>
      <c r="N16" s="546">
        <v>632.937164</v>
      </c>
      <c r="O16" s="546">
        <v>668.0394115</v>
      </c>
      <c r="P16" s="546">
        <v>708</v>
      </c>
      <c r="Q16" s="546">
        <v>735</v>
      </c>
      <c r="R16" s="562">
        <v>770</v>
      </c>
      <c r="S16" s="562">
        <v>806</v>
      </c>
      <c r="T16" s="562"/>
      <c r="V16" s="550"/>
      <c r="W16" s="550"/>
      <c r="X16" s="550"/>
      <c r="Y16" s="550"/>
      <c r="Z16" s="550"/>
      <c r="AA16" s="550"/>
      <c r="AB16" s="550"/>
      <c r="AC16" s="550"/>
    </row>
    <row r="17" spans="1:29" ht="12.75">
      <c r="A17" s="554" t="s">
        <v>191</v>
      </c>
      <c r="B17" s="546">
        <v>247.42441209999998</v>
      </c>
      <c r="C17" s="546">
        <v>254.633035</v>
      </c>
      <c r="D17" s="546">
        <v>256.4648763</v>
      </c>
      <c r="E17" s="546">
        <v>268.8781568</v>
      </c>
      <c r="F17" s="546">
        <v>273.31814190000006</v>
      </c>
      <c r="G17" s="546">
        <v>286.9008189</v>
      </c>
      <c r="H17" s="546">
        <v>301.17931880000003</v>
      </c>
      <c r="I17" s="546">
        <v>312.4171552</v>
      </c>
      <c r="J17" s="546">
        <v>322.5214155</v>
      </c>
      <c r="K17" s="546">
        <v>330.33468209999995</v>
      </c>
      <c r="L17" s="546">
        <v>345.8510792</v>
      </c>
      <c r="M17" s="546">
        <v>363.9152604</v>
      </c>
      <c r="N17" s="546">
        <v>387.7179162</v>
      </c>
      <c r="O17" s="546">
        <v>413.21948240000006</v>
      </c>
      <c r="P17" s="546">
        <v>427</v>
      </c>
      <c r="Q17" s="546">
        <v>459</v>
      </c>
      <c r="R17" s="562">
        <v>480</v>
      </c>
      <c r="S17" s="562">
        <v>504</v>
      </c>
      <c r="T17" s="562"/>
      <c r="V17" s="550"/>
      <c r="W17" s="550"/>
      <c r="X17" s="550"/>
      <c r="Y17" s="550"/>
      <c r="Z17" s="550"/>
      <c r="AA17" s="550"/>
      <c r="AB17" s="550"/>
      <c r="AC17" s="550"/>
    </row>
    <row r="18" spans="1:29" ht="12.75">
      <c r="A18" s="555" t="s">
        <v>198</v>
      </c>
      <c r="B18" s="547">
        <v>920.614680820001</v>
      </c>
      <c r="C18" s="547">
        <v>911.3910208599991</v>
      </c>
      <c r="D18" s="547">
        <v>902.0043315600014</v>
      </c>
      <c r="E18" s="547">
        <v>880.1854048599998</v>
      </c>
      <c r="F18" s="547">
        <v>854.4887803000001</v>
      </c>
      <c r="G18" s="547">
        <v>857.4503132799982</v>
      </c>
      <c r="H18" s="547">
        <v>862.4862195800015</v>
      </c>
      <c r="I18" s="547">
        <v>874.9284587800012</v>
      </c>
      <c r="J18" s="547">
        <v>909.6767123400004</v>
      </c>
      <c r="K18" s="547">
        <v>934.9042524800007</v>
      </c>
      <c r="L18" s="547">
        <v>927.8039746600043</v>
      </c>
      <c r="M18" s="547">
        <v>947.2674774599982</v>
      </c>
      <c r="N18" s="547">
        <v>1013.8884670799998</v>
      </c>
      <c r="O18" s="547">
        <v>1058.592512359999</v>
      </c>
      <c r="P18" s="547">
        <f>P19-P11-P12-P13-P14-P15-P16-P17</f>
        <v>1113.4691755399995</v>
      </c>
      <c r="Q18" s="547">
        <f>Q19-Q11-Q12-Q13-Q14-Q15-Q16-Q17</f>
        <v>1162.2408673599994</v>
      </c>
      <c r="R18" s="547">
        <f>R19-R11-R12-R13-R14-R15-R16-R17</f>
        <v>1227</v>
      </c>
      <c r="S18" s="547">
        <f>S19-S11-S12-S13-S14-S15-S16-S17</f>
        <v>1285</v>
      </c>
      <c r="T18" s="562"/>
      <c r="V18" s="550"/>
      <c r="W18" s="550"/>
      <c r="X18" s="550"/>
      <c r="Y18" s="550"/>
      <c r="Z18" s="550"/>
      <c r="AA18" s="550"/>
      <c r="AB18" s="550"/>
      <c r="AC18" s="550"/>
    </row>
    <row r="19" spans="1:29" ht="12.75">
      <c r="A19" s="556" t="s">
        <v>195</v>
      </c>
      <c r="B19" s="714">
        <v>9693.93659456</v>
      </c>
      <c r="C19" s="714">
        <v>9977.88269566</v>
      </c>
      <c r="D19" s="714">
        <v>10045.629887960002</v>
      </c>
      <c r="E19" s="714">
        <v>10245.74190164</v>
      </c>
      <c r="F19" s="714">
        <v>10511.203676160003</v>
      </c>
      <c r="G19" s="714">
        <v>10844.438647660001</v>
      </c>
      <c r="H19" s="714">
        <v>11197.540194500001</v>
      </c>
      <c r="I19" s="714">
        <v>11465.93549696</v>
      </c>
      <c r="J19" s="714">
        <v>11750.585724780001</v>
      </c>
      <c r="K19" s="714">
        <v>12093.825496820002</v>
      </c>
      <c r="L19" s="714">
        <v>12615.497380860003</v>
      </c>
      <c r="M19" s="714">
        <v>12809.03821194</v>
      </c>
      <c r="N19" s="714">
        <v>13245.55577096</v>
      </c>
      <c r="O19" s="714">
        <v>13768.748928780002</v>
      </c>
      <c r="P19" s="714">
        <v>14391</v>
      </c>
      <c r="Q19" s="714">
        <v>15038</v>
      </c>
      <c r="R19" s="714">
        <v>15678</v>
      </c>
      <c r="S19" s="714">
        <v>16449</v>
      </c>
      <c r="T19" s="562"/>
      <c r="V19" s="550"/>
      <c r="W19" s="550"/>
      <c r="X19" s="550"/>
      <c r="Y19" s="550"/>
      <c r="Z19" s="550"/>
      <c r="AA19" s="550"/>
      <c r="AB19" s="550"/>
      <c r="AC19" s="550"/>
    </row>
    <row r="20" spans="1:29" ht="12.75">
      <c r="A20" s="529"/>
      <c r="B20" s="529"/>
      <c r="C20" s="529"/>
      <c r="D20" s="529"/>
      <c r="E20" s="529"/>
      <c r="F20" s="529"/>
      <c r="G20" s="529"/>
      <c r="H20" s="529"/>
      <c r="I20" s="529"/>
      <c r="L20" s="528"/>
      <c r="M20" s="528"/>
      <c r="N20" s="528"/>
      <c r="O20" s="528"/>
      <c r="V20" s="550"/>
      <c r="W20" s="550"/>
      <c r="X20" s="550"/>
      <c r="Y20" s="550"/>
      <c r="Z20" s="550"/>
      <c r="AA20" s="550"/>
      <c r="AB20" s="550"/>
      <c r="AC20" s="550"/>
    </row>
    <row r="21" spans="1:29" ht="12.75">
      <c r="A21" s="549" t="s">
        <v>179</v>
      </c>
      <c r="V21" s="550"/>
      <c r="W21" s="550"/>
      <c r="X21" s="550"/>
      <c r="Y21" s="550"/>
      <c r="Z21" s="550"/>
      <c r="AA21" s="550"/>
      <c r="AB21" s="550"/>
      <c r="AC21" s="550"/>
    </row>
    <row r="29" spans="2:10" ht="12.75">
      <c r="B29" s="550"/>
      <c r="C29" s="550"/>
      <c r="D29" s="550"/>
      <c r="E29" s="550"/>
      <c r="F29" s="550"/>
      <c r="G29" s="550"/>
      <c r="H29" s="550"/>
      <c r="I29" s="550"/>
      <c r="J29" s="727"/>
    </row>
    <row r="30" spans="2:10" ht="12.75">
      <c r="B30" s="550"/>
      <c r="C30" s="550"/>
      <c r="D30" s="550"/>
      <c r="E30" s="550"/>
      <c r="F30" s="550"/>
      <c r="G30" s="550"/>
      <c r="H30" s="550"/>
      <c r="I30" s="550"/>
      <c r="J30" s="727"/>
    </row>
    <row r="31" spans="2:10" ht="12.75">
      <c r="B31" s="550"/>
      <c r="C31" s="550"/>
      <c r="D31" s="550"/>
      <c r="E31" s="550"/>
      <c r="F31" s="550"/>
      <c r="G31" s="550"/>
      <c r="H31" s="550"/>
      <c r="I31" s="550"/>
      <c r="J31" s="727"/>
    </row>
    <row r="32" spans="2:10" ht="12.75">
      <c r="B32" s="550"/>
      <c r="C32" s="550"/>
      <c r="D32" s="550"/>
      <c r="E32" s="550"/>
      <c r="F32" s="550"/>
      <c r="G32" s="550"/>
      <c r="H32" s="550"/>
      <c r="I32" s="550"/>
      <c r="J32" s="727"/>
    </row>
    <row r="33" spans="2:10" ht="12.75">
      <c r="B33" s="550"/>
      <c r="C33" s="550"/>
      <c r="D33" s="550"/>
      <c r="E33" s="550"/>
      <c r="F33" s="550"/>
      <c r="G33" s="550"/>
      <c r="H33" s="550"/>
      <c r="I33" s="550"/>
      <c r="J33" s="550"/>
    </row>
    <row r="34" spans="3:10" ht="12.75">
      <c r="C34" s="528"/>
      <c r="D34" s="528"/>
      <c r="E34" s="528"/>
      <c r="F34" s="528"/>
      <c r="G34" s="528"/>
      <c r="H34" s="528"/>
      <c r="I34" s="528"/>
      <c r="J34" s="528"/>
    </row>
    <row r="35" spans="3:10" ht="12.75">
      <c r="C35" s="528"/>
      <c r="D35" s="528"/>
      <c r="E35" s="528"/>
      <c r="F35" s="528"/>
      <c r="G35" s="528"/>
      <c r="H35" s="528"/>
      <c r="I35" s="528"/>
      <c r="J35" s="528"/>
    </row>
    <row r="36" spans="3:10" ht="12.75">
      <c r="C36" s="528"/>
      <c r="D36" s="528"/>
      <c r="E36" s="528"/>
      <c r="F36" s="528"/>
      <c r="G36" s="528"/>
      <c r="H36" s="528"/>
      <c r="I36" s="528"/>
      <c r="J36" s="528"/>
    </row>
    <row r="37" spans="3:10" ht="12.75">
      <c r="C37" s="528"/>
      <c r="D37" s="528"/>
      <c r="E37" s="528"/>
      <c r="F37" s="528"/>
      <c r="G37" s="528"/>
      <c r="H37" s="528"/>
      <c r="I37" s="528"/>
      <c r="J37" s="528"/>
    </row>
    <row r="38" spans="3:10" ht="12.75">
      <c r="C38" s="550"/>
      <c r="D38" s="550"/>
      <c r="E38" s="550"/>
      <c r="F38" s="550"/>
      <c r="G38" s="550"/>
      <c r="H38" s="550"/>
      <c r="I38" s="550"/>
      <c r="J38" s="550"/>
    </row>
    <row r="39" spans="3:10" ht="12.75">
      <c r="C39" s="550"/>
      <c r="D39" s="550"/>
      <c r="E39" s="550"/>
      <c r="F39" s="550"/>
      <c r="G39" s="550"/>
      <c r="H39" s="550"/>
      <c r="I39" s="550"/>
      <c r="J39" s="550"/>
    </row>
    <row r="40" spans="3:10" ht="12.75">
      <c r="C40" s="550"/>
      <c r="D40" s="550"/>
      <c r="E40" s="550"/>
      <c r="F40" s="550"/>
      <c r="G40" s="550"/>
      <c r="H40" s="550"/>
      <c r="I40" s="550"/>
      <c r="J40" s="550"/>
    </row>
    <row r="41" spans="3:10" ht="12.75">
      <c r="C41" s="550"/>
      <c r="D41" s="550"/>
      <c r="E41" s="550"/>
      <c r="F41" s="550"/>
      <c r="G41" s="550"/>
      <c r="H41" s="550"/>
      <c r="I41" s="550"/>
      <c r="J41" s="550"/>
    </row>
  </sheetData>
  <printOptions/>
  <pageMargins left="0.75" right="0.75" top="1" bottom="1" header="0.5" footer="0.5"/>
  <pageSetup orientation="portrait" paperSize="9"/>
  <drawing r:id="rId1"/>
</worksheet>
</file>

<file path=xl/worksheets/sheet45.xml><?xml version="1.0" encoding="utf-8"?>
<worksheet xmlns="http://schemas.openxmlformats.org/spreadsheetml/2006/main" xmlns:r="http://schemas.openxmlformats.org/officeDocument/2006/relationships">
  <dimension ref="A8:S49"/>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47.875" style="563" customWidth="1"/>
    <col min="2" max="16" width="6.75390625" style="563" customWidth="1"/>
    <col min="17" max="17" width="7.875" style="563" customWidth="1"/>
    <col min="18" max="19" width="8.625" style="563" customWidth="1"/>
    <col min="20" max="16384" width="11.375" style="563" customWidth="1"/>
  </cols>
  <sheetData>
    <row r="1" ht="15"/>
    <row r="2" ht="15"/>
    <row r="3" ht="15"/>
    <row r="4" ht="15"/>
    <row r="8" ht="15.75">
      <c r="A8" s="564" t="s">
        <v>832</v>
      </c>
    </row>
    <row r="9" s="564" customFormat="1" ht="18">
      <c r="A9" s="565" t="s">
        <v>833</v>
      </c>
    </row>
    <row r="10" s="564" customFormat="1" ht="15.75"/>
    <row r="11" spans="2:19" s="566" customFormat="1" ht="15" customHeight="1">
      <c r="B11" s="566">
        <v>1990</v>
      </c>
      <c r="C11" s="566">
        <v>1991</v>
      </c>
      <c r="D11" s="566">
        <v>1992</v>
      </c>
      <c r="E11" s="566">
        <v>1993</v>
      </c>
      <c r="F11" s="566">
        <v>1994</v>
      </c>
      <c r="G11" s="566">
        <v>1995</v>
      </c>
      <c r="H11" s="566">
        <v>1996</v>
      </c>
      <c r="I11" s="566">
        <v>1997</v>
      </c>
      <c r="J11" s="566">
        <v>1998</v>
      </c>
      <c r="K11" s="566">
        <v>1999</v>
      </c>
      <c r="L11" s="566">
        <v>2000</v>
      </c>
      <c r="M11" s="566">
        <v>2001</v>
      </c>
      <c r="N11" s="566">
        <v>2002</v>
      </c>
      <c r="O11" s="566">
        <v>2003</v>
      </c>
      <c r="P11" s="566">
        <v>2004</v>
      </c>
      <c r="Q11" s="566">
        <v>2005</v>
      </c>
      <c r="R11" s="566">
        <v>2006</v>
      </c>
      <c r="S11" s="566">
        <v>2007</v>
      </c>
    </row>
    <row r="12" spans="1:19" s="567" customFormat="1" ht="15" customHeight="1">
      <c r="A12" s="567" t="s">
        <v>381</v>
      </c>
      <c r="B12" s="728">
        <f aca="true" t="shared" si="0" ref="B12:S12">SUM(B14:B23)</f>
        <v>71.6344436874204</v>
      </c>
      <c r="C12" s="728">
        <f t="shared" si="0"/>
        <v>70.5102502475555</v>
      </c>
      <c r="D12" s="728">
        <f t="shared" si="0"/>
        <v>64.42914974182476</v>
      </c>
      <c r="E12" s="728">
        <f t="shared" si="0"/>
        <v>53.98530535703523</v>
      </c>
      <c r="F12" s="728">
        <f t="shared" si="0"/>
        <v>52.06462009744078</v>
      </c>
      <c r="G12" s="728">
        <f t="shared" si="0"/>
        <v>42.1491157764929</v>
      </c>
      <c r="H12" s="728">
        <f t="shared" si="0"/>
        <v>41.09656577631175</v>
      </c>
      <c r="I12" s="728">
        <f t="shared" si="0"/>
        <v>33.49567099213281</v>
      </c>
      <c r="J12" s="728">
        <f t="shared" si="0"/>
        <v>33.15304048043472</v>
      </c>
      <c r="K12" s="728">
        <f t="shared" si="0"/>
        <v>28.432919657828858</v>
      </c>
      <c r="L12" s="728">
        <f t="shared" si="0"/>
        <v>25.307908758645304</v>
      </c>
      <c r="M12" s="728">
        <f t="shared" si="0"/>
        <v>25.50019436874688</v>
      </c>
      <c r="N12" s="728">
        <f t="shared" si="0"/>
        <v>25.46832121796943</v>
      </c>
      <c r="O12" s="728">
        <f t="shared" si="0"/>
        <v>26.66088812948742</v>
      </c>
      <c r="P12" s="728">
        <f t="shared" si="0"/>
        <v>25.40470045825091</v>
      </c>
      <c r="Q12" s="728">
        <f t="shared" si="0"/>
        <v>23.752846222764312</v>
      </c>
      <c r="R12" s="728">
        <f t="shared" si="0"/>
        <v>23.06617205386586</v>
      </c>
      <c r="S12" s="728">
        <f t="shared" si="0"/>
        <v>20.085305247718967</v>
      </c>
    </row>
    <row r="13" spans="1:19" s="568" customFormat="1" ht="15" customHeight="1">
      <c r="A13" s="568" t="s">
        <v>382</v>
      </c>
      <c r="B13" s="729"/>
      <c r="C13" s="729"/>
      <c r="D13" s="729"/>
      <c r="E13" s="729"/>
      <c r="F13" s="729"/>
      <c r="G13" s="729"/>
      <c r="H13" s="729"/>
      <c r="I13" s="729"/>
      <c r="J13" s="729"/>
      <c r="K13" s="729"/>
      <c r="L13" s="729"/>
      <c r="M13" s="729"/>
      <c r="N13" s="729"/>
      <c r="O13" s="729"/>
      <c r="P13" s="729"/>
      <c r="Q13" s="729"/>
      <c r="S13" s="575"/>
    </row>
    <row r="14" spans="1:19" s="569" customFormat="1" ht="15" customHeight="1">
      <c r="A14" s="569" t="s">
        <v>239</v>
      </c>
      <c r="B14" s="730">
        <v>22.15667283290312</v>
      </c>
      <c r="C14" s="730">
        <v>22.25254270899517</v>
      </c>
      <c r="D14" s="730">
        <v>18.330076093573542</v>
      </c>
      <c r="E14" s="730">
        <v>17.96274554740301</v>
      </c>
      <c r="F14" s="730">
        <v>19.070835444520416</v>
      </c>
      <c r="G14" s="730">
        <v>17.297624530982223</v>
      </c>
      <c r="H14" s="730">
        <v>13.70694710521845</v>
      </c>
      <c r="I14" s="730">
        <v>13.499403823959488</v>
      </c>
      <c r="J14" s="730">
        <v>12.170487120824593</v>
      </c>
      <c r="K14" s="730">
        <v>10.57929810492977</v>
      </c>
      <c r="L14" s="730">
        <v>10.570111433754976</v>
      </c>
      <c r="M14" s="730">
        <v>10.316090260374347</v>
      </c>
      <c r="N14" s="730">
        <v>9.410353272005864</v>
      </c>
      <c r="O14" s="730">
        <v>8.506483933431197</v>
      </c>
      <c r="P14" s="730">
        <v>8.263519250248388</v>
      </c>
      <c r="Q14" s="730">
        <v>7.778912179250413</v>
      </c>
      <c r="R14" s="730">
        <v>8.205918834404278</v>
      </c>
      <c r="S14" s="731">
        <v>7.535892105603514</v>
      </c>
    </row>
    <row r="15" spans="1:19" s="570" customFormat="1" ht="15" customHeight="1">
      <c r="A15" s="570" t="s">
        <v>211</v>
      </c>
      <c r="B15" s="732"/>
      <c r="C15" s="732"/>
      <c r="D15" s="732"/>
      <c r="E15" s="732"/>
      <c r="F15" s="732"/>
      <c r="G15" s="732"/>
      <c r="H15" s="732"/>
      <c r="I15" s="732"/>
      <c r="J15" s="732"/>
      <c r="K15" s="732"/>
      <c r="L15" s="732"/>
      <c r="M15" s="732"/>
      <c r="N15" s="733"/>
      <c r="O15" s="733"/>
      <c r="P15" s="733"/>
      <c r="Q15" s="733"/>
      <c r="S15" s="731"/>
    </row>
    <row r="16" spans="1:19" s="571" customFormat="1" ht="15" customHeight="1">
      <c r="A16" s="571" t="s">
        <v>212</v>
      </c>
      <c r="B16" s="731">
        <v>11.65677099178669</v>
      </c>
      <c r="C16" s="731">
        <v>8.851833733693754</v>
      </c>
      <c r="D16" s="731">
        <v>7.861496422218272</v>
      </c>
      <c r="E16" s="731">
        <v>5.093653913431336</v>
      </c>
      <c r="F16" s="731">
        <v>4.961082302599495</v>
      </c>
      <c r="G16" s="731">
        <v>4.66990608668543</v>
      </c>
      <c r="H16" s="731">
        <v>3.4786267507725785</v>
      </c>
      <c r="I16" s="731">
        <v>3.746742574332423</v>
      </c>
      <c r="J16" s="731">
        <v>4.0968320621855225</v>
      </c>
      <c r="K16" s="731">
        <v>4.124751051206377</v>
      </c>
      <c r="L16" s="731">
        <v>3.6207745205990975</v>
      </c>
      <c r="M16" s="731">
        <v>3.3906862428625346</v>
      </c>
      <c r="N16" s="731">
        <v>3.44386331282253</v>
      </c>
      <c r="O16" s="731">
        <v>4.536088100580327</v>
      </c>
      <c r="P16" s="731">
        <v>4.345830291368164</v>
      </c>
      <c r="Q16" s="731">
        <v>4.196536208919685</v>
      </c>
      <c r="R16" s="731">
        <v>2.988136512865147</v>
      </c>
      <c r="S16" s="731">
        <v>1.6477771748448198</v>
      </c>
    </row>
    <row r="17" spans="1:19" s="570" customFormat="1" ht="15" customHeight="1">
      <c r="A17" s="570" t="s">
        <v>213</v>
      </c>
      <c r="B17" s="733"/>
      <c r="C17" s="733"/>
      <c r="D17" s="733"/>
      <c r="E17" s="733"/>
      <c r="F17" s="733"/>
      <c r="G17" s="733"/>
      <c r="H17" s="733"/>
      <c r="I17" s="733"/>
      <c r="J17" s="733"/>
      <c r="K17" s="733"/>
      <c r="L17" s="733"/>
      <c r="M17" s="733"/>
      <c r="N17" s="733"/>
      <c r="O17" s="733"/>
      <c r="P17" s="733"/>
      <c r="Q17" s="733"/>
      <c r="S17" s="731"/>
    </row>
    <row r="18" spans="1:19" s="571" customFormat="1" ht="15" customHeight="1">
      <c r="A18" s="571" t="s">
        <v>240</v>
      </c>
      <c r="B18" s="731">
        <v>14.76433727719689</v>
      </c>
      <c r="C18" s="731">
        <v>13.963464888033704</v>
      </c>
      <c r="D18" s="731">
        <v>12.07659160882919</v>
      </c>
      <c r="E18" s="731">
        <v>7.726881058453772</v>
      </c>
      <c r="F18" s="731">
        <v>7.441450451663414</v>
      </c>
      <c r="G18" s="731">
        <v>6.558973830201051</v>
      </c>
      <c r="H18" s="731">
        <v>5.201091699793983</v>
      </c>
      <c r="I18" s="731">
        <v>4.632955395003866</v>
      </c>
      <c r="J18" s="731">
        <v>4.1987351816652625</v>
      </c>
      <c r="K18" s="731">
        <v>3.734722081354318</v>
      </c>
      <c r="L18" s="731">
        <v>3.161776936818223</v>
      </c>
      <c r="M18" s="731">
        <v>2.5789818945097887</v>
      </c>
      <c r="N18" s="731">
        <v>2.4224364860560526</v>
      </c>
      <c r="O18" s="731">
        <v>2.378106149806047</v>
      </c>
      <c r="P18" s="731">
        <v>2.258780279493266</v>
      </c>
      <c r="Q18" s="731">
        <v>1.906788502066889</v>
      </c>
      <c r="R18" s="731">
        <v>1.6492698576349425</v>
      </c>
      <c r="S18" s="731">
        <v>1.5919839119933443</v>
      </c>
    </row>
    <row r="19" spans="1:19" s="570" customFormat="1" ht="15" customHeight="1">
      <c r="A19" s="570" t="s">
        <v>2</v>
      </c>
      <c r="B19" s="733"/>
      <c r="C19" s="733"/>
      <c r="D19" s="733"/>
      <c r="E19" s="733"/>
      <c r="F19" s="733"/>
      <c r="G19" s="733"/>
      <c r="H19" s="733"/>
      <c r="I19" s="733"/>
      <c r="J19" s="733"/>
      <c r="K19" s="733"/>
      <c r="L19" s="733"/>
      <c r="M19" s="733"/>
      <c r="N19" s="733"/>
      <c r="O19" s="733"/>
      <c r="P19" s="733"/>
      <c r="Q19" s="733"/>
      <c r="S19" s="731"/>
    </row>
    <row r="20" spans="1:19" s="572" customFormat="1" ht="15" customHeight="1">
      <c r="A20" s="571" t="s">
        <v>241</v>
      </c>
      <c r="B20" s="731">
        <v>18.7047333487583</v>
      </c>
      <c r="C20" s="731">
        <v>21.52652192629747</v>
      </c>
      <c r="D20" s="731">
        <v>21.063795299953828</v>
      </c>
      <c r="E20" s="731">
        <v>18.100455999177836</v>
      </c>
      <c r="F20" s="731">
        <v>17.13506741527421</v>
      </c>
      <c r="G20" s="731">
        <v>12.443471018764617</v>
      </c>
      <c r="H20" s="731">
        <v>17.545858670415768</v>
      </c>
      <c r="I20" s="731">
        <v>10.746624267318492</v>
      </c>
      <c r="J20" s="731">
        <v>11.824152929968067</v>
      </c>
      <c r="K20" s="731">
        <v>9.177933587548171</v>
      </c>
      <c r="L20" s="731">
        <v>7.123550562073006</v>
      </c>
      <c r="M20" s="731">
        <v>8.397904897428209</v>
      </c>
      <c r="N20" s="731">
        <v>9.327412048292837</v>
      </c>
      <c r="O20" s="731">
        <v>10.285928889958816</v>
      </c>
      <c r="P20" s="731">
        <v>9.505778451546066</v>
      </c>
      <c r="Q20" s="731">
        <v>8.790739173638025</v>
      </c>
      <c r="R20" s="731">
        <v>8.740038345544326</v>
      </c>
      <c r="S20" s="731">
        <v>8.202485127888327</v>
      </c>
    </row>
    <row r="21" spans="1:19" s="570" customFormat="1" ht="15" customHeight="1">
      <c r="A21" s="570" t="s">
        <v>3</v>
      </c>
      <c r="B21" s="733"/>
      <c r="C21" s="733"/>
      <c r="D21" s="733"/>
      <c r="E21" s="733"/>
      <c r="F21" s="733"/>
      <c r="G21" s="733"/>
      <c r="H21" s="733"/>
      <c r="I21" s="733"/>
      <c r="J21" s="733"/>
      <c r="K21" s="733"/>
      <c r="L21" s="733"/>
      <c r="M21" s="733"/>
      <c r="N21" s="733"/>
      <c r="O21" s="733"/>
      <c r="P21" s="733"/>
      <c r="Q21" s="733"/>
      <c r="S21" s="731"/>
    </row>
    <row r="22" spans="1:19" s="571" customFormat="1" ht="15" customHeight="1">
      <c r="A22" s="571" t="s">
        <v>214</v>
      </c>
      <c r="B22" s="731">
        <v>4.3519292367753994</v>
      </c>
      <c r="C22" s="731">
        <v>3.915886990535412</v>
      </c>
      <c r="D22" s="731">
        <v>5.097190317249921</v>
      </c>
      <c r="E22" s="731">
        <v>5.101568838569281</v>
      </c>
      <c r="F22" s="731">
        <v>3.456184483383243</v>
      </c>
      <c r="G22" s="731">
        <v>1.1791403098595754</v>
      </c>
      <c r="H22" s="731">
        <v>1.164041550110968</v>
      </c>
      <c r="I22" s="731">
        <v>0.8699449315185417</v>
      </c>
      <c r="J22" s="731">
        <v>0.862833185791274</v>
      </c>
      <c r="K22" s="731">
        <v>0.8162148327902219</v>
      </c>
      <c r="L22" s="731">
        <v>0.8316953053999999</v>
      </c>
      <c r="M22" s="731">
        <v>0.816531073572</v>
      </c>
      <c r="N22" s="731">
        <v>0.8642560987921448</v>
      </c>
      <c r="O22" s="731">
        <v>0.9542810557110329</v>
      </c>
      <c r="P22" s="731">
        <v>1.0307921855950282</v>
      </c>
      <c r="Q22" s="731">
        <v>1.0798701588893012</v>
      </c>
      <c r="R22" s="731">
        <v>1.4828085034171632</v>
      </c>
      <c r="S22" s="731">
        <v>1.1071669273889626</v>
      </c>
    </row>
    <row r="23" spans="1:17" s="570" customFormat="1" ht="15" customHeight="1">
      <c r="A23" s="570" t="s">
        <v>215</v>
      </c>
      <c r="B23" s="733"/>
      <c r="C23" s="733"/>
      <c r="D23" s="733"/>
      <c r="E23" s="733"/>
      <c r="F23" s="733"/>
      <c r="G23" s="733"/>
      <c r="H23" s="733"/>
      <c r="I23" s="733"/>
      <c r="J23" s="733"/>
      <c r="K23" s="733"/>
      <c r="L23" s="733"/>
      <c r="M23" s="733"/>
      <c r="N23" s="733"/>
      <c r="O23" s="733"/>
      <c r="P23" s="733"/>
      <c r="Q23" s="733"/>
    </row>
    <row r="24" spans="1:19" s="569" customFormat="1" ht="15" customHeight="1">
      <c r="A24" s="567" t="s">
        <v>216</v>
      </c>
      <c r="B24" s="728">
        <v>33.07937095695433</v>
      </c>
      <c r="C24" s="728">
        <v>30.290846369492982</v>
      </c>
      <c r="D24" s="728">
        <v>29.549555658624804</v>
      </c>
      <c r="E24" s="728">
        <v>28.58214396933181</v>
      </c>
      <c r="F24" s="728">
        <v>27.55549344307278</v>
      </c>
      <c r="G24" s="728">
        <v>26.191448849265036</v>
      </c>
      <c r="H24" s="728">
        <v>25.517839434612135</v>
      </c>
      <c r="I24" s="728">
        <v>25.9627571750363</v>
      </c>
      <c r="J24" s="728">
        <v>23.257855518039534</v>
      </c>
      <c r="K24" s="728">
        <v>18.20697539356767</v>
      </c>
      <c r="L24" s="728">
        <v>18.38645259276901</v>
      </c>
      <c r="M24" s="728">
        <v>16.891491555216327</v>
      </c>
      <c r="N24" s="728">
        <v>16.740572826845415</v>
      </c>
      <c r="O24" s="728">
        <v>16.15274684125818</v>
      </c>
      <c r="P24" s="728">
        <v>13.02114964204831</v>
      </c>
      <c r="Q24" s="728">
        <v>13.360180442387048</v>
      </c>
      <c r="R24" s="728">
        <v>13.468980169255062</v>
      </c>
      <c r="S24" s="728">
        <v>13.350474061094829</v>
      </c>
    </row>
    <row r="25" spans="1:17" s="574" customFormat="1" ht="15" customHeight="1">
      <c r="A25" s="573" t="s">
        <v>217</v>
      </c>
      <c r="B25" s="734"/>
      <c r="C25" s="734"/>
      <c r="D25" s="734"/>
      <c r="E25" s="734"/>
      <c r="F25" s="734"/>
      <c r="G25" s="734"/>
      <c r="H25" s="734"/>
      <c r="I25" s="734"/>
      <c r="J25" s="734"/>
      <c r="K25" s="734"/>
      <c r="L25" s="734"/>
      <c r="M25" s="729"/>
      <c r="N25" s="734"/>
      <c r="O25" s="735"/>
      <c r="P25" s="735"/>
      <c r="Q25" s="735"/>
    </row>
    <row r="26" spans="1:19" s="567" customFormat="1" ht="15" customHeight="1">
      <c r="A26" s="567" t="s">
        <v>218</v>
      </c>
      <c r="B26" s="728">
        <f aca="true" t="shared" si="1" ref="B26:S26">B24+B12</f>
        <v>104.71381464437474</v>
      </c>
      <c r="C26" s="728">
        <f t="shared" si="1"/>
        <v>100.80109661704849</v>
      </c>
      <c r="D26" s="728">
        <f t="shared" si="1"/>
        <v>93.97870540044957</v>
      </c>
      <c r="E26" s="728">
        <f t="shared" si="1"/>
        <v>82.56744932636704</v>
      </c>
      <c r="F26" s="728">
        <f t="shared" si="1"/>
        <v>79.62011354051356</v>
      </c>
      <c r="G26" s="728">
        <f t="shared" si="1"/>
        <v>68.34056462575793</v>
      </c>
      <c r="H26" s="728">
        <f t="shared" si="1"/>
        <v>66.61440521092388</v>
      </c>
      <c r="I26" s="728">
        <f t="shared" si="1"/>
        <v>59.45842816716911</v>
      </c>
      <c r="J26" s="728">
        <f t="shared" si="1"/>
        <v>56.41089599847425</v>
      </c>
      <c r="K26" s="728">
        <f t="shared" si="1"/>
        <v>46.63989505139653</v>
      </c>
      <c r="L26" s="728">
        <f t="shared" si="1"/>
        <v>43.694361351414315</v>
      </c>
      <c r="M26" s="728">
        <f t="shared" si="1"/>
        <v>42.39168592396321</v>
      </c>
      <c r="N26" s="728">
        <f t="shared" si="1"/>
        <v>42.20889404481484</v>
      </c>
      <c r="O26" s="728">
        <f t="shared" si="1"/>
        <v>42.813634970745596</v>
      </c>
      <c r="P26" s="728">
        <f t="shared" si="1"/>
        <v>38.42585010029922</v>
      </c>
      <c r="Q26" s="728">
        <f t="shared" si="1"/>
        <v>37.11302666515136</v>
      </c>
      <c r="R26" s="728">
        <f t="shared" si="1"/>
        <v>36.53515222312092</v>
      </c>
      <c r="S26" s="728">
        <f t="shared" si="1"/>
        <v>33.43577930881379</v>
      </c>
    </row>
    <row r="27" spans="1:17" s="576" customFormat="1" ht="15" customHeight="1">
      <c r="A27" s="575" t="s">
        <v>219</v>
      </c>
      <c r="B27" s="736"/>
      <c r="C27" s="736"/>
      <c r="D27" s="736"/>
      <c r="E27" s="736"/>
      <c r="F27" s="736"/>
      <c r="G27" s="736"/>
      <c r="H27" s="736"/>
      <c r="I27" s="736"/>
      <c r="J27" s="736"/>
      <c r="K27" s="736"/>
      <c r="L27" s="736"/>
      <c r="M27" s="736"/>
      <c r="N27" s="736"/>
      <c r="O27" s="736"/>
      <c r="P27" s="736"/>
      <c r="Q27" s="736"/>
    </row>
    <row r="28" spans="1:19" ht="15" customHeight="1">
      <c r="A28" s="563" t="s">
        <v>220</v>
      </c>
      <c r="B28" s="737">
        <v>33.15417045584599</v>
      </c>
      <c r="C28" s="737">
        <v>40.14307723703829</v>
      </c>
      <c r="D28" s="737">
        <v>45.38961352412802</v>
      </c>
      <c r="E28" s="737">
        <v>45.856083187485005</v>
      </c>
      <c r="F28" s="737">
        <v>53.93079576167432</v>
      </c>
      <c r="G28" s="737">
        <v>53.47360362093572</v>
      </c>
      <c r="H28" s="737">
        <v>52.10913005568295</v>
      </c>
      <c r="I28" s="737">
        <v>60.50254812105795</v>
      </c>
      <c r="J28" s="737">
        <v>66.60593887634259</v>
      </c>
      <c r="K28" s="737">
        <v>66.90405972194813</v>
      </c>
      <c r="L28" s="737">
        <v>63.308359192684826</v>
      </c>
      <c r="M28" s="737">
        <v>62.28659511271331</v>
      </c>
      <c r="N28" s="737">
        <v>54.29264117699744</v>
      </c>
      <c r="O28" s="737">
        <v>73.89027425503893</v>
      </c>
      <c r="P28" s="737">
        <v>89.160221081946</v>
      </c>
      <c r="Q28" s="737">
        <v>89.11349873037554</v>
      </c>
      <c r="R28" s="737">
        <v>77.55541405129442</v>
      </c>
      <c r="S28" s="737">
        <v>57.38991847256191</v>
      </c>
    </row>
    <row r="29" ht="15" customHeight="1">
      <c r="A29" s="738" t="s">
        <v>397</v>
      </c>
    </row>
    <row r="31" spans="2:13" ht="15">
      <c r="B31" s="577"/>
      <c r="C31" s="577"/>
      <c r="D31" s="577"/>
      <c r="E31" s="577"/>
      <c r="F31" s="577"/>
      <c r="G31" s="577"/>
      <c r="H31" s="577"/>
      <c r="I31" s="577"/>
      <c r="J31" s="577"/>
      <c r="K31" s="577"/>
      <c r="L31" s="577"/>
      <c r="M31" s="577"/>
    </row>
    <row r="32" spans="1:13" ht="15">
      <c r="A32" s="578" t="s">
        <v>221</v>
      </c>
      <c r="B32" s="577"/>
      <c r="C32" s="577"/>
      <c r="D32" s="577"/>
      <c r="E32" s="577"/>
      <c r="F32" s="577"/>
      <c r="G32" s="577"/>
      <c r="H32" s="577"/>
      <c r="I32" s="577"/>
      <c r="J32" s="577"/>
      <c r="K32" s="577"/>
      <c r="L32" s="577"/>
      <c r="M32" s="577"/>
    </row>
    <row r="33" spans="1:13" ht="15">
      <c r="A33" s="578" t="s">
        <v>222</v>
      </c>
      <c r="B33" s="577"/>
      <c r="C33" s="577"/>
      <c r="D33" s="577"/>
      <c r="E33" s="577"/>
      <c r="F33" s="577"/>
      <c r="G33" s="577"/>
      <c r="H33" s="577"/>
      <c r="I33" s="577"/>
      <c r="J33" s="577"/>
      <c r="K33" s="577"/>
      <c r="L33" s="577"/>
      <c r="M33" s="577"/>
    </row>
    <row r="34" spans="1:13" ht="15">
      <c r="A34" s="578" t="s">
        <v>223</v>
      </c>
      <c r="B34" s="577"/>
      <c r="C34" s="577"/>
      <c r="D34" s="577"/>
      <c r="E34" s="577"/>
      <c r="F34" s="577"/>
      <c r="G34" s="577"/>
      <c r="H34" s="577"/>
      <c r="I34" s="577"/>
      <c r="J34" s="577"/>
      <c r="K34" s="577"/>
      <c r="L34" s="577"/>
      <c r="M34" s="577"/>
    </row>
    <row r="35" spans="1:13" ht="15">
      <c r="A35" s="578" t="s">
        <v>224</v>
      </c>
      <c r="B35" s="577"/>
      <c r="C35" s="577"/>
      <c r="D35" s="577"/>
      <c r="E35" s="577"/>
      <c r="F35" s="577"/>
      <c r="G35" s="577"/>
      <c r="H35" s="577"/>
      <c r="I35" s="577"/>
      <c r="J35" s="577"/>
      <c r="K35" s="577"/>
      <c r="L35" s="577"/>
      <c r="M35" s="577"/>
    </row>
    <row r="36" spans="1:13" ht="15">
      <c r="A36" s="578" t="s">
        <v>225</v>
      </c>
      <c r="B36" s="577"/>
      <c r="C36" s="577"/>
      <c r="D36" s="577"/>
      <c r="E36" s="577"/>
      <c r="F36" s="577"/>
      <c r="G36" s="577"/>
      <c r="H36" s="577"/>
      <c r="I36" s="577"/>
      <c r="J36" s="577"/>
      <c r="K36" s="577"/>
      <c r="L36" s="577"/>
      <c r="M36" s="577"/>
    </row>
    <row r="37" ht="15">
      <c r="A37" s="578" t="s">
        <v>226</v>
      </c>
    </row>
    <row r="38" ht="15">
      <c r="A38" s="578" t="s">
        <v>227</v>
      </c>
    </row>
    <row r="39" ht="15">
      <c r="A39" s="579" t="s">
        <v>237</v>
      </c>
    </row>
    <row r="40" ht="15">
      <c r="A40" s="579" t="s">
        <v>238</v>
      </c>
    </row>
    <row r="41" ht="15">
      <c r="A41" s="579" t="s">
        <v>405</v>
      </c>
    </row>
    <row r="42" ht="15">
      <c r="A42" s="579"/>
    </row>
    <row r="43" ht="15">
      <c r="A43" s="579" t="s">
        <v>0</v>
      </c>
    </row>
    <row r="44" ht="15">
      <c r="A44" s="579" t="s">
        <v>1</v>
      </c>
    </row>
    <row r="45" ht="15">
      <c r="A45" s="579"/>
    </row>
    <row r="46" ht="15">
      <c r="A46" s="579"/>
    </row>
    <row r="47" ht="15">
      <c r="A47" s="579"/>
    </row>
    <row r="48" ht="15">
      <c r="A48" s="579"/>
    </row>
    <row r="49" ht="15">
      <c r="A49" s="579"/>
    </row>
  </sheetData>
  <printOptions/>
  <pageMargins left="0.75" right="0.75" top="1" bottom="1" header="0.5" footer="0.5"/>
  <pageSetup horizontalDpi="600" verticalDpi="600" orientation="landscape" paperSize="9"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8:S46"/>
  <sheetViews>
    <sheetView zoomScale="75" zoomScaleNormal="75" workbookViewId="0" topLeftCell="A1">
      <pane xSplit="1" topLeftCell="B1" activePane="topRight" state="frozen"/>
      <selection pane="topLeft" activeCell="A1" sqref="A1"/>
      <selection pane="topRight" activeCell="A29" sqref="A29"/>
    </sheetView>
  </sheetViews>
  <sheetFormatPr defaultColWidth="9.00390625" defaultRowHeight="12"/>
  <cols>
    <col min="1" max="1" width="48.125" style="580" customWidth="1"/>
    <col min="2" max="19" width="8.75390625" style="580" customWidth="1"/>
    <col min="20" max="16384" width="11.375" style="580" customWidth="1"/>
  </cols>
  <sheetData>
    <row r="1" ht="15"/>
    <row r="2" ht="15"/>
    <row r="3" ht="15"/>
    <row r="4" ht="15"/>
    <row r="6" ht="16.5" customHeight="1"/>
    <row r="8" ht="15" customHeight="1">
      <c r="A8" s="581" t="s">
        <v>4</v>
      </c>
    </row>
    <row r="9" s="581" customFormat="1" ht="15" customHeight="1">
      <c r="A9" s="582" t="s">
        <v>5</v>
      </c>
    </row>
    <row r="10" s="581" customFormat="1" ht="15" customHeight="1"/>
    <row r="11" spans="2:19" s="583" customFormat="1" ht="15" customHeight="1">
      <c r="B11" s="583">
        <v>1990</v>
      </c>
      <c r="C11" s="583">
        <v>1991</v>
      </c>
      <c r="D11" s="583">
        <v>1992</v>
      </c>
      <c r="E11" s="583">
        <v>1993</v>
      </c>
      <c r="F11" s="583">
        <v>1994</v>
      </c>
      <c r="G11" s="583">
        <v>1995</v>
      </c>
      <c r="H11" s="583">
        <v>1996</v>
      </c>
      <c r="I11" s="583">
        <v>1997</v>
      </c>
      <c r="J11" s="583">
        <v>1998</v>
      </c>
      <c r="K11" s="583">
        <v>1999</v>
      </c>
      <c r="L11" s="583">
        <v>2000</v>
      </c>
      <c r="M11" s="583">
        <v>2001</v>
      </c>
      <c r="N11" s="583">
        <v>2002</v>
      </c>
      <c r="O11" s="583">
        <v>2003</v>
      </c>
      <c r="P11" s="583">
        <v>2004</v>
      </c>
      <c r="Q11" s="583">
        <v>2005</v>
      </c>
      <c r="R11" s="583">
        <v>2006</v>
      </c>
      <c r="S11" s="583">
        <v>2007</v>
      </c>
    </row>
    <row r="12" spans="1:19" s="584" customFormat="1" ht="15" customHeight="1">
      <c r="A12" s="584" t="s">
        <v>381</v>
      </c>
      <c r="B12" s="739">
        <f aca="true" t="shared" si="0" ref="B12:S12">SUM(B14:B23)</f>
        <v>285.49612798507104</v>
      </c>
      <c r="C12" s="739">
        <f t="shared" si="0"/>
        <v>298.2258840848208</v>
      </c>
      <c r="D12" s="739">
        <f t="shared" si="0"/>
        <v>276.5494119958892</v>
      </c>
      <c r="E12" s="739">
        <f t="shared" si="0"/>
        <v>256.2063522585598</v>
      </c>
      <c r="F12" s="739">
        <f t="shared" si="0"/>
        <v>262.4348642273871</v>
      </c>
      <c r="G12" s="739">
        <f t="shared" si="0"/>
        <v>250.41828249172576</v>
      </c>
      <c r="H12" s="739">
        <f t="shared" si="0"/>
        <v>242.08052115031646</v>
      </c>
      <c r="I12" s="739">
        <f t="shared" si="0"/>
        <v>228.53116411281007</v>
      </c>
      <c r="J12" s="739">
        <f t="shared" si="0"/>
        <v>218.59312539796974</v>
      </c>
      <c r="K12" s="739">
        <f t="shared" si="0"/>
        <v>208.870951626171</v>
      </c>
      <c r="L12" s="739">
        <f t="shared" si="0"/>
        <v>198.46323507736167</v>
      </c>
      <c r="M12" s="739">
        <f t="shared" si="0"/>
        <v>189.32196223083778</v>
      </c>
      <c r="N12" s="739">
        <f t="shared" si="0"/>
        <v>183.94453885060727</v>
      </c>
      <c r="O12" s="739">
        <f t="shared" si="0"/>
        <v>178.22874066172193</v>
      </c>
      <c r="P12" s="739">
        <f t="shared" si="0"/>
        <v>168.02310362962643</v>
      </c>
      <c r="Q12" s="739">
        <f t="shared" si="0"/>
        <v>161.79609722192006</v>
      </c>
      <c r="R12" s="739">
        <f t="shared" si="0"/>
        <v>156.39226304252384</v>
      </c>
      <c r="S12" s="739">
        <f t="shared" si="0"/>
        <v>151.46142634987478</v>
      </c>
    </row>
    <row r="13" spans="1:16" s="585" customFormat="1" ht="15" customHeight="1">
      <c r="A13" s="585" t="s">
        <v>382</v>
      </c>
      <c r="B13" s="740"/>
      <c r="C13" s="740"/>
      <c r="D13" s="740"/>
      <c r="E13" s="740"/>
      <c r="F13" s="740"/>
      <c r="G13" s="740"/>
      <c r="H13" s="740"/>
      <c r="I13" s="740"/>
      <c r="J13" s="740"/>
      <c r="K13" s="740"/>
      <c r="L13" s="740"/>
      <c r="M13" s="740"/>
      <c r="N13" s="740"/>
      <c r="O13" s="740"/>
      <c r="P13" s="740"/>
    </row>
    <row r="14" spans="1:19" s="587" customFormat="1" ht="15" customHeight="1">
      <c r="A14" s="586" t="s">
        <v>239</v>
      </c>
      <c r="B14" s="741">
        <v>47.925425445416565</v>
      </c>
      <c r="C14" s="741">
        <v>48.71742799725775</v>
      </c>
      <c r="D14" s="741">
        <v>47.136837553288835</v>
      </c>
      <c r="E14" s="741">
        <v>47.46257719137827</v>
      </c>
      <c r="F14" s="741">
        <v>49.43491667207055</v>
      </c>
      <c r="G14" s="741">
        <v>49.927842919388624</v>
      </c>
      <c r="H14" s="741">
        <v>44.96629609768174</v>
      </c>
      <c r="I14" s="741">
        <v>44.488335064938845</v>
      </c>
      <c r="J14" s="741">
        <v>42.656177790980664</v>
      </c>
      <c r="K14" s="741">
        <v>39.61483345187728</v>
      </c>
      <c r="L14" s="741">
        <v>37.565937283730484</v>
      </c>
      <c r="M14" s="741">
        <v>38.141980926111046</v>
      </c>
      <c r="N14" s="741">
        <v>36.29061942879063</v>
      </c>
      <c r="O14" s="741">
        <v>34.48602233827277</v>
      </c>
      <c r="P14" s="741">
        <v>33.08967960372155</v>
      </c>
      <c r="Q14" s="741">
        <v>32.050707691215415</v>
      </c>
      <c r="R14" s="741">
        <v>32.60841465508756</v>
      </c>
      <c r="S14" s="741">
        <v>31.09065682308078</v>
      </c>
    </row>
    <row r="15" spans="1:19" s="588" customFormat="1" ht="15" customHeight="1">
      <c r="A15" s="588" t="s">
        <v>211</v>
      </c>
      <c r="B15" s="742"/>
      <c r="C15" s="742"/>
      <c r="D15" s="742"/>
      <c r="E15" s="742"/>
      <c r="F15" s="742"/>
      <c r="G15" s="742"/>
      <c r="H15" s="742"/>
      <c r="I15" s="742"/>
      <c r="J15" s="742"/>
      <c r="K15" s="742"/>
      <c r="L15" s="742"/>
      <c r="M15" s="742"/>
      <c r="N15" s="742"/>
      <c r="O15" s="742"/>
      <c r="P15" s="742"/>
      <c r="Q15" s="742"/>
      <c r="R15" s="742"/>
      <c r="S15" s="742"/>
    </row>
    <row r="16" spans="1:19" s="587" customFormat="1" ht="15" customHeight="1">
      <c r="A16" s="587" t="s">
        <v>212</v>
      </c>
      <c r="B16" s="741">
        <v>191.20981858624918</v>
      </c>
      <c r="C16" s="741">
        <v>189.12525461134365</v>
      </c>
      <c r="D16" s="741">
        <v>183.15854467179565</v>
      </c>
      <c r="E16" s="741">
        <v>164.89562165977958</v>
      </c>
      <c r="F16" s="741">
        <v>168.88714266726006</v>
      </c>
      <c r="G16" s="741">
        <v>161.50296476382258</v>
      </c>
      <c r="H16" s="741">
        <v>153.45228663102458</v>
      </c>
      <c r="I16" s="741">
        <v>145.7363385864361</v>
      </c>
      <c r="J16" s="741">
        <v>137.1959032136069</v>
      </c>
      <c r="K16" s="741">
        <v>132.31711602288877</v>
      </c>
      <c r="L16" s="741">
        <v>126.10725239666093</v>
      </c>
      <c r="M16" s="741">
        <v>116.40816951106672</v>
      </c>
      <c r="N16" s="741">
        <v>112.5145559256406</v>
      </c>
      <c r="O16" s="741">
        <v>107.09109011397354</v>
      </c>
      <c r="P16" s="741">
        <v>99.88125501854825</v>
      </c>
      <c r="Q16" s="741">
        <v>95.50839530461451</v>
      </c>
      <c r="R16" s="741">
        <v>90.1950904145382</v>
      </c>
      <c r="S16" s="741">
        <v>86.96791081037647</v>
      </c>
    </row>
    <row r="17" spans="1:19" s="588" customFormat="1" ht="15" customHeight="1">
      <c r="A17" s="588" t="s">
        <v>213</v>
      </c>
      <c r="B17" s="742"/>
      <c r="C17" s="742"/>
      <c r="D17" s="742"/>
      <c r="E17" s="742"/>
      <c r="F17" s="742"/>
      <c r="G17" s="742"/>
      <c r="H17" s="742"/>
      <c r="I17" s="742"/>
      <c r="J17" s="742"/>
      <c r="K17" s="742"/>
      <c r="L17" s="742"/>
      <c r="M17" s="742"/>
      <c r="N17" s="742"/>
      <c r="O17" s="742"/>
      <c r="P17" s="742"/>
      <c r="Q17" s="742"/>
      <c r="R17" s="742"/>
      <c r="S17" s="742"/>
    </row>
    <row r="18" spans="1:19" s="587" customFormat="1" ht="15" customHeight="1">
      <c r="A18" s="587" t="s">
        <v>249</v>
      </c>
      <c r="B18" s="741">
        <v>29.032210672027496</v>
      </c>
      <c r="C18" s="741">
        <v>40.60347641949288</v>
      </c>
      <c r="D18" s="741">
        <v>27.455276144167136</v>
      </c>
      <c r="E18" s="741">
        <v>26.31897694133123</v>
      </c>
      <c r="F18" s="741">
        <v>26.312214437087388</v>
      </c>
      <c r="G18" s="741">
        <v>24.430387011056844</v>
      </c>
      <c r="H18" s="741">
        <v>24.506527284197766</v>
      </c>
      <c r="I18" s="741">
        <v>24.18390549731009</v>
      </c>
      <c r="J18" s="741">
        <v>24.138144000483717</v>
      </c>
      <c r="K18" s="741">
        <v>23.60583952118286</v>
      </c>
      <c r="L18" s="741">
        <v>23.45001476716403</v>
      </c>
      <c r="M18" s="741">
        <v>22.22490400196653</v>
      </c>
      <c r="N18" s="741">
        <v>21.58248321480634</v>
      </c>
      <c r="O18" s="741">
        <v>21.619075659266407</v>
      </c>
      <c r="P18" s="741">
        <v>21.091533034946966</v>
      </c>
      <c r="Q18" s="741">
        <v>20.1326310256736</v>
      </c>
      <c r="R18" s="741">
        <v>18.91262503919632</v>
      </c>
      <c r="S18" s="741">
        <v>19.088540982884837</v>
      </c>
    </row>
    <row r="19" spans="1:19" s="588" customFormat="1" ht="15" customHeight="1">
      <c r="A19" s="588" t="s">
        <v>2</v>
      </c>
      <c r="B19" s="742"/>
      <c r="C19" s="742"/>
      <c r="D19" s="742"/>
      <c r="E19" s="742"/>
      <c r="F19" s="742"/>
      <c r="G19" s="742"/>
      <c r="H19" s="742"/>
      <c r="I19" s="742"/>
      <c r="J19" s="742"/>
      <c r="K19" s="742"/>
      <c r="L19" s="742"/>
      <c r="M19" s="742"/>
      <c r="N19" s="742"/>
      <c r="O19" s="742"/>
      <c r="P19" s="742"/>
      <c r="Q19" s="742"/>
      <c r="R19" s="742"/>
      <c r="S19" s="742"/>
    </row>
    <row r="20" spans="1:19" s="587" customFormat="1" ht="15" customHeight="1">
      <c r="A20" s="587" t="s">
        <v>250</v>
      </c>
      <c r="B20" s="741">
        <v>16.600652694029264</v>
      </c>
      <c r="C20" s="741">
        <v>19.369030766726535</v>
      </c>
      <c r="D20" s="741">
        <v>18.161458920687586</v>
      </c>
      <c r="E20" s="741">
        <v>16.971833548325442</v>
      </c>
      <c r="F20" s="741">
        <v>17.223507895321397</v>
      </c>
      <c r="G20" s="741">
        <v>14.281908277590897</v>
      </c>
      <c r="H20" s="741">
        <v>18.915233397316754</v>
      </c>
      <c r="I20" s="741">
        <v>13.897285838664969</v>
      </c>
      <c r="J20" s="741">
        <v>14.368159940178476</v>
      </c>
      <c r="K20" s="741">
        <v>13.119625815352098</v>
      </c>
      <c r="L20" s="741">
        <v>11.065659066886232</v>
      </c>
      <c r="M20" s="741">
        <v>12.290789432173487</v>
      </c>
      <c r="N20" s="741">
        <v>13.241352125272615</v>
      </c>
      <c r="O20" s="741">
        <v>14.72889079029637</v>
      </c>
      <c r="P20" s="741">
        <v>13.716550531739214</v>
      </c>
      <c r="Q20" s="741">
        <v>13.887455888930221</v>
      </c>
      <c r="R20" s="741">
        <v>14.280388688701066</v>
      </c>
      <c r="S20" s="741">
        <v>13.914479803085516</v>
      </c>
    </row>
    <row r="21" spans="1:19" s="588" customFormat="1" ht="15" customHeight="1">
      <c r="A21" s="588" t="s">
        <v>10</v>
      </c>
      <c r="B21" s="742"/>
      <c r="C21" s="742"/>
      <c r="D21" s="742"/>
      <c r="E21" s="742"/>
      <c r="F21" s="742"/>
      <c r="G21" s="742"/>
      <c r="H21" s="742"/>
      <c r="I21" s="742"/>
      <c r="J21" s="742"/>
      <c r="K21" s="742"/>
      <c r="L21" s="742"/>
      <c r="M21" s="742"/>
      <c r="N21" s="742"/>
      <c r="O21" s="742"/>
      <c r="P21" s="742"/>
      <c r="Q21" s="742"/>
      <c r="R21" s="742"/>
      <c r="S21" s="742"/>
    </row>
    <row r="22" spans="1:19" ht="15" customHeight="1">
      <c r="A22" s="587" t="s">
        <v>242</v>
      </c>
      <c r="B22" s="743">
        <v>0.7280205873485878</v>
      </c>
      <c r="C22" s="743">
        <v>0.41069429</v>
      </c>
      <c r="D22" s="743">
        <v>0.6372947059499791</v>
      </c>
      <c r="E22" s="743">
        <v>0.5573429177452699</v>
      </c>
      <c r="F22" s="743">
        <v>0.5770825556476983</v>
      </c>
      <c r="G22" s="743">
        <v>0.2751795198668397</v>
      </c>
      <c r="H22" s="743">
        <v>0.24017774009562248</v>
      </c>
      <c r="I22" s="743">
        <v>0.2252991254600819</v>
      </c>
      <c r="J22" s="743">
        <v>0.2347404527199996</v>
      </c>
      <c r="K22" s="743">
        <v>0.21353681486999881</v>
      </c>
      <c r="L22" s="743">
        <v>0.27437156291999826</v>
      </c>
      <c r="M22" s="743">
        <v>0.2561183595199993</v>
      </c>
      <c r="N22" s="743">
        <v>0.31552815609711427</v>
      </c>
      <c r="O22" s="743">
        <v>0.30366175991287037</v>
      </c>
      <c r="P22" s="743">
        <v>0.2440854406704585</v>
      </c>
      <c r="Q22" s="743">
        <v>0.2169073114863207</v>
      </c>
      <c r="R22" s="743">
        <v>0.39574424500068683</v>
      </c>
      <c r="S22" s="743">
        <v>0.3998379304471743</v>
      </c>
    </row>
    <row r="23" spans="1:19" s="589" customFormat="1" ht="15" customHeight="1">
      <c r="A23" s="588" t="s">
        <v>215</v>
      </c>
      <c r="B23" s="742"/>
      <c r="C23" s="742"/>
      <c r="D23" s="742"/>
      <c r="E23" s="742"/>
      <c r="F23" s="742"/>
      <c r="G23" s="742"/>
      <c r="H23" s="742"/>
      <c r="I23" s="742"/>
      <c r="J23" s="742"/>
      <c r="K23" s="742"/>
      <c r="L23" s="742"/>
      <c r="M23" s="742"/>
      <c r="N23" s="742"/>
      <c r="O23" s="742"/>
      <c r="P23" s="742"/>
      <c r="Q23" s="744"/>
      <c r="R23" s="744"/>
      <c r="S23" s="744"/>
    </row>
    <row r="24" spans="1:19" s="584" customFormat="1" ht="15" customHeight="1">
      <c r="A24" s="584" t="s">
        <v>216</v>
      </c>
      <c r="B24" s="739">
        <v>15.634083973720012</v>
      </c>
      <c r="C24" s="739">
        <v>15.402398246244832</v>
      </c>
      <c r="D24" s="739">
        <v>14.461250880681758</v>
      </c>
      <c r="E24" s="739">
        <v>14.794352933891265</v>
      </c>
      <c r="F24" s="739">
        <v>14.946164965043632</v>
      </c>
      <c r="G24" s="739">
        <v>14.511759944591207</v>
      </c>
      <c r="H24" s="739">
        <v>14.082060270312628</v>
      </c>
      <c r="I24" s="739">
        <v>14.622031179779183</v>
      </c>
      <c r="J24" s="739">
        <v>13.919550122604118</v>
      </c>
      <c r="K24" s="739">
        <v>13.3980025685022</v>
      </c>
      <c r="L24" s="739">
        <v>13.788301720191313</v>
      </c>
      <c r="M24" s="739">
        <v>13.429073320738736</v>
      </c>
      <c r="N24" s="739">
        <v>13.384191292909504</v>
      </c>
      <c r="O24" s="739">
        <v>13.511836585596432</v>
      </c>
      <c r="P24" s="739">
        <v>13.76304821398873</v>
      </c>
      <c r="Q24" s="739">
        <v>13.680250343246549</v>
      </c>
      <c r="R24" s="739">
        <v>13.900483613489667</v>
      </c>
      <c r="S24" s="739">
        <v>13.876062174903264</v>
      </c>
    </row>
    <row r="25" spans="1:19" s="590" customFormat="1" ht="15" customHeight="1">
      <c r="A25" s="585" t="s">
        <v>217</v>
      </c>
      <c r="B25" s="745"/>
      <c r="C25" s="745"/>
      <c r="D25" s="745"/>
      <c r="E25" s="745"/>
      <c r="F25" s="745"/>
      <c r="G25" s="745"/>
      <c r="H25" s="745"/>
      <c r="I25" s="745"/>
      <c r="J25" s="745"/>
      <c r="K25" s="745"/>
      <c r="L25" s="745"/>
      <c r="M25" s="745"/>
      <c r="N25" s="745"/>
      <c r="O25" s="745"/>
      <c r="P25" s="745"/>
      <c r="Q25" s="745"/>
      <c r="R25" s="745"/>
      <c r="S25" s="745"/>
    </row>
    <row r="26" spans="1:19" s="581" customFormat="1" ht="15" customHeight="1">
      <c r="A26" s="591" t="s">
        <v>218</v>
      </c>
      <c r="B26" s="746">
        <f aca="true" t="shared" si="1" ref="B26:S26">B12+B24</f>
        <v>301.13021195879105</v>
      </c>
      <c r="C26" s="746">
        <f t="shared" si="1"/>
        <v>313.62828233106563</v>
      </c>
      <c r="D26" s="746">
        <f t="shared" si="1"/>
        <v>291.01066287657096</v>
      </c>
      <c r="E26" s="746">
        <f t="shared" si="1"/>
        <v>271.00070519245105</v>
      </c>
      <c r="F26" s="746">
        <f t="shared" si="1"/>
        <v>277.38102919243073</v>
      </c>
      <c r="G26" s="746">
        <f t="shared" si="1"/>
        <v>264.93004243631697</v>
      </c>
      <c r="H26" s="746">
        <f t="shared" si="1"/>
        <v>256.16258142062907</v>
      </c>
      <c r="I26" s="746">
        <f t="shared" si="1"/>
        <v>243.15319529258926</v>
      </c>
      <c r="J26" s="746">
        <f t="shared" si="1"/>
        <v>232.51267552057385</v>
      </c>
      <c r="K26" s="746">
        <f t="shared" si="1"/>
        <v>222.2689541946732</v>
      </c>
      <c r="L26" s="746">
        <f t="shared" si="1"/>
        <v>212.251536797553</v>
      </c>
      <c r="M26" s="746">
        <f t="shared" si="1"/>
        <v>202.7510355515765</v>
      </c>
      <c r="N26" s="746">
        <f t="shared" si="1"/>
        <v>197.32873014351676</v>
      </c>
      <c r="O26" s="747">
        <f t="shared" si="1"/>
        <v>191.74057724731836</v>
      </c>
      <c r="P26" s="747">
        <f t="shared" si="1"/>
        <v>181.78615184361516</v>
      </c>
      <c r="Q26" s="747">
        <f t="shared" si="1"/>
        <v>175.4763475651666</v>
      </c>
      <c r="R26" s="747">
        <f t="shared" si="1"/>
        <v>170.2927466560135</v>
      </c>
      <c r="S26" s="747">
        <f t="shared" si="1"/>
        <v>165.33748852477805</v>
      </c>
    </row>
    <row r="27" spans="1:19" s="593" customFormat="1" ht="15" customHeight="1">
      <c r="A27" s="592" t="s">
        <v>219</v>
      </c>
      <c r="B27" s="748"/>
      <c r="C27" s="748"/>
      <c r="D27" s="748"/>
      <c r="E27" s="748"/>
      <c r="F27" s="748"/>
      <c r="G27" s="748"/>
      <c r="H27" s="748"/>
      <c r="I27" s="748"/>
      <c r="J27" s="748"/>
      <c r="K27" s="748"/>
      <c r="L27" s="748"/>
      <c r="M27" s="748"/>
      <c r="N27" s="748"/>
      <c r="O27" s="748"/>
      <c r="P27" s="748"/>
      <c r="Q27" s="748"/>
      <c r="R27" s="748"/>
      <c r="S27" s="748"/>
    </row>
    <row r="28" spans="1:19" ht="15" customHeight="1">
      <c r="A28" s="580" t="s">
        <v>6</v>
      </c>
      <c r="B28" s="743">
        <v>53.208148685148956</v>
      </c>
      <c r="C28" s="743">
        <v>61.7650513434495</v>
      </c>
      <c r="D28" s="743">
        <v>68.7062071751762</v>
      </c>
      <c r="E28" s="743">
        <v>70.217118899216</v>
      </c>
      <c r="F28" s="743">
        <v>82.49775668557967</v>
      </c>
      <c r="G28" s="743">
        <v>82.36124295050605</v>
      </c>
      <c r="H28" s="743">
        <v>86.24611349114033</v>
      </c>
      <c r="I28" s="743">
        <v>100.25817950505416</v>
      </c>
      <c r="J28" s="743">
        <v>114.59513540167436</v>
      </c>
      <c r="K28" s="743">
        <v>114.60907641986377</v>
      </c>
      <c r="L28" s="743">
        <v>111.08278507189549</v>
      </c>
      <c r="M28" s="743">
        <v>107.94349147966143</v>
      </c>
      <c r="N28" s="743">
        <v>93.54931584739445</v>
      </c>
      <c r="O28" s="743">
        <v>123.72683892565624</v>
      </c>
      <c r="P28" s="743">
        <v>147.47960940254708</v>
      </c>
      <c r="Q28" s="743">
        <v>147.20298100154284</v>
      </c>
      <c r="R28" s="743">
        <v>158.04430502425816</v>
      </c>
      <c r="S28" s="743">
        <v>162.76550282108363</v>
      </c>
    </row>
    <row r="29" ht="15" customHeight="1">
      <c r="A29" s="594" t="s">
        <v>397</v>
      </c>
    </row>
    <row r="30" ht="15" customHeight="1">
      <c r="A30" s="594"/>
    </row>
    <row r="31" ht="15">
      <c r="A31" s="578" t="s">
        <v>221</v>
      </c>
    </row>
    <row r="32" ht="15">
      <c r="A32" s="578" t="s">
        <v>222</v>
      </c>
    </row>
    <row r="33" ht="15">
      <c r="A33" s="595" t="s">
        <v>243</v>
      </c>
    </row>
    <row r="34" ht="15">
      <c r="A34" s="595" t="s">
        <v>244</v>
      </c>
    </row>
    <row r="35" ht="15">
      <c r="A35" s="595" t="s">
        <v>245</v>
      </c>
    </row>
    <row r="36" ht="15">
      <c r="A36" s="595" t="s">
        <v>246</v>
      </c>
    </row>
    <row r="37" ht="15">
      <c r="A37" s="578" t="s">
        <v>226</v>
      </c>
    </row>
    <row r="38" ht="15">
      <c r="A38" s="578" t="s">
        <v>227</v>
      </c>
    </row>
    <row r="39" ht="15">
      <c r="A39" s="595"/>
    </row>
    <row r="40" ht="15">
      <c r="A40" s="595" t="s">
        <v>237</v>
      </c>
    </row>
    <row r="41" ht="15">
      <c r="A41" s="595" t="s">
        <v>247</v>
      </c>
    </row>
    <row r="42" ht="15">
      <c r="A42" s="595" t="s">
        <v>248</v>
      </c>
    </row>
    <row r="43" ht="15">
      <c r="A43" s="595"/>
    </row>
    <row r="44" ht="15">
      <c r="A44" s="595" t="s">
        <v>7</v>
      </c>
    </row>
    <row r="45" ht="15">
      <c r="A45" s="595" t="s">
        <v>8</v>
      </c>
    </row>
    <row r="46" ht="15">
      <c r="A46" s="596"/>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57" r:id="rId2"/>
  <drawing r:id="rId1"/>
</worksheet>
</file>

<file path=xl/worksheets/sheet47.xml><?xml version="1.0" encoding="utf-8"?>
<worksheet xmlns="http://schemas.openxmlformats.org/spreadsheetml/2006/main" xmlns:r="http://schemas.openxmlformats.org/officeDocument/2006/relationships">
  <dimension ref="A1:D38"/>
  <sheetViews>
    <sheetView workbookViewId="0" topLeftCell="A1">
      <selection activeCell="D1" sqref="D1"/>
    </sheetView>
  </sheetViews>
  <sheetFormatPr defaultColWidth="9.00390625" defaultRowHeight="12"/>
  <cols>
    <col min="1" max="1" width="59.625" style="749" customWidth="1"/>
    <col min="2" max="2" width="18.75390625" style="749" customWidth="1"/>
    <col min="3" max="4" width="11.125" style="749" customWidth="1"/>
    <col min="5" max="16384" width="9.125" style="749" customWidth="1"/>
  </cols>
  <sheetData>
    <row r="1" ht="12.75">
      <c r="A1" s="619" t="s">
        <v>268</v>
      </c>
    </row>
    <row r="2" ht="12.75">
      <c r="A2" s="620" t="s">
        <v>269</v>
      </c>
    </row>
    <row r="3" ht="12.75">
      <c r="A3" s="619"/>
    </row>
    <row r="4" spans="1:4" s="619" customFormat="1" ht="12.75">
      <c r="A4" s="621" t="s">
        <v>270</v>
      </c>
      <c r="B4" s="621" t="s">
        <v>271</v>
      </c>
      <c r="C4" s="622" t="s">
        <v>272</v>
      </c>
      <c r="D4" s="622" t="s">
        <v>273</v>
      </c>
    </row>
    <row r="5" spans="1:4" ht="12.75">
      <c r="A5" s="750" t="s">
        <v>274</v>
      </c>
      <c r="B5" s="751" t="s">
        <v>275</v>
      </c>
      <c r="C5" s="751" t="s">
        <v>276</v>
      </c>
      <c r="D5" s="751" t="s">
        <v>277</v>
      </c>
    </row>
    <row r="6" spans="1:4" ht="12.75">
      <c r="A6" s="750" t="s">
        <v>278</v>
      </c>
      <c r="B6" s="751" t="s">
        <v>275</v>
      </c>
      <c r="C6" s="751" t="s">
        <v>279</v>
      </c>
      <c r="D6" s="752" t="s">
        <v>280</v>
      </c>
    </row>
    <row r="7" spans="1:4" ht="12.75">
      <c r="A7" s="750" t="s">
        <v>281</v>
      </c>
      <c r="B7" s="751" t="s">
        <v>275</v>
      </c>
      <c r="C7" s="751" t="s">
        <v>282</v>
      </c>
      <c r="D7" s="751" t="s">
        <v>283</v>
      </c>
    </row>
    <row r="8" spans="1:4" ht="12.75">
      <c r="A8" s="750" t="s">
        <v>284</v>
      </c>
      <c r="B8" s="751" t="s">
        <v>275</v>
      </c>
      <c r="C8" s="751">
        <v>7.56</v>
      </c>
      <c r="D8" s="751">
        <v>27.2</v>
      </c>
    </row>
    <row r="9" spans="1:4" ht="12.75">
      <c r="A9" s="750" t="s">
        <v>285</v>
      </c>
      <c r="B9" s="751" t="s">
        <v>275</v>
      </c>
      <c r="C9" s="751">
        <v>7.79</v>
      </c>
      <c r="D9" s="751">
        <v>28.1</v>
      </c>
    </row>
    <row r="10" spans="1:4" ht="12.75">
      <c r="A10" s="750" t="s">
        <v>286</v>
      </c>
      <c r="B10" s="751" t="s">
        <v>287</v>
      </c>
      <c r="C10" s="751">
        <v>11.6</v>
      </c>
      <c r="D10" s="751">
        <v>41.9</v>
      </c>
    </row>
    <row r="11" spans="1:4" ht="12.75">
      <c r="A11" s="750" t="s">
        <v>288</v>
      </c>
      <c r="B11" s="751" t="s">
        <v>289</v>
      </c>
      <c r="C11" s="751">
        <v>10.1</v>
      </c>
      <c r="D11" s="751">
        <v>36.3</v>
      </c>
    </row>
    <row r="12" spans="1:4" ht="12.75">
      <c r="A12" s="750" t="s">
        <v>290</v>
      </c>
      <c r="B12" s="751" t="s">
        <v>289</v>
      </c>
      <c r="C12" s="751">
        <v>11.1</v>
      </c>
      <c r="D12" s="751">
        <v>40.1</v>
      </c>
    </row>
    <row r="13" spans="1:4" ht="12.75">
      <c r="A13" s="750" t="s">
        <v>291</v>
      </c>
      <c r="B13" s="751" t="s">
        <v>275</v>
      </c>
      <c r="C13" s="753">
        <v>9.67</v>
      </c>
      <c r="D13" s="751">
        <v>34.8</v>
      </c>
    </row>
    <row r="14" spans="1:4" ht="12.75">
      <c r="A14" s="750" t="s">
        <v>292</v>
      </c>
      <c r="B14" s="751" t="s">
        <v>275</v>
      </c>
      <c r="C14" s="751">
        <v>11.6</v>
      </c>
      <c r="D14" s="751">
        <v>41.9</v>
      </c>
    </row>
    <row r="15" spans="1:4" ht="12.75">
      <c r="A15" s="750" t="s">
        <v>293</v>
      </c>
      <c r="B15" s="751" t="s">
        <v>275</v>
      </c>
      <c r="C15" s="751">
        <v>11.5</v>
      </c>
      <c r="D15" s="751">
        <v>41.4</v>
      </c>
    </row>
    <row r="16" spans="1:4" ht="12.75">
      <c r="A16" s="750" t="s">
        <v>294</v>
      </c>
      <c r="B16" s="751" t="s">
        <v>289</v>
      </c>
      <c r="C16" s="751">
        <v>9.04</v>
      </c>
      <c r="D16" s="751">
        <v>32.6</v>
      </c>
    </row>
    <row r="17" spans="1:4" ht="12.75">
      <c r="A17" s="750" t="s">
        <v>295</v>
      </c>
      <c r="B17" s="751" t="s">
        <v>289</v>
      </c>
      <c r="C17" s="751">
        <v>9.08</v>
      </c>
      <c r="D17" s="751">
        <v>32.7</v>
      </c>
    </row>
    <row r="18" spans="1:4" ht="12.75">
      <c r="A18" s="750" t="s">
        <v>296</v>
      </c>
      <c r="B18" s="751" t="s">
        <v>275</v>
      </c>
      <c r="C18" s="751">
        <v>8.74</v>
      </c>
      <c r="D18" s="751">
        <v>31.5</v>
      </c>
    </row>
    <row r="19" spans="1:4" ht="12.75">
      <c r="A19" s="750" t="s">
        <v>297</v>
      </c>
      <c r="B19" s="751" t="s">
        <v>289</v>
      </c>
      <c r="C19" s="751">
        <v>9.34</v>
      </c>
      <c r="D19" s="751">
        <v>33.6</v>
      </c>
    </row>
    <row r="20" spans="1:4" ht="12.75">
      <c r="A20" s="750" t="s">
        <v>298</v>
      </c>
      <c r="B20" s="751" t="s">
        <v>275</v>
      </c>
      <c r="C20" s="751">
        <v>9.58</v>
      </c>
      <c r="D20" s="751">
        <v>34.5</v>
      </c>
    </row>
    <row r="21" spans="1:4" ht="12.75">
      <c r="A21" s="750" t="s">
        <v>299</v>
      </c>
      <c r="B21" s="751" t="s">
        <v>289</v>
      </c>
      <c r="C21" s="751">
        <v>9.54</v>
      </c>
      <c r="D21" s="751">
        <v>34.3</v>
      </c>
    </row>
    <row r="22" spans="1:4" ht="14.25">
      <c r="A22" s="750" t="s">
        <v>310</v>
      </c>
      <c r="B22" s="751" t="s">
        <v>289</v>
      </c>
      <c r="C22" s="751">
        <v>9.96</v>
      </c>
      <c r="D22" s="751">
        <v>35.9</v>
      </c>
    </row>
    <row r="23" spans="1:4" ht="12.75">
      <c r="A23" s="750" t="s">
        <v>300</v>
      </c>
      <c r="B23" s="751" t="s">
        <v>289</v>
      </c>
      <c r="C23" s="751">
        <v>10.6</v>
      </c>
      <c r="D23" s="751">
        <v>38.1</v>
      </c>
    </row>
    <row r="24" spans="1:4" ht="12.75">
      <c r="A24" s="750" t="s">
        <v>301</v>
      </c>
      <c r="B24" s="751" t="s">
        <v>275</v>
      </c>
      <c r="C24" s="751">
        <v>12.8</v>
      </c>
      <c r="D24" s="751">
        <v>46.1</v>
      </c>
    </row>
    <row r="25" spans="1:4" ht="12.75">
      <c r="A25" s="750" t="s">
        <v>302</v>
      </c>
      <c r="B25" s="751" t="s">
        <v>303</v>
      </c>
      <c r="C25" s="751">
        <v>4.65</v>
      </c>
      <c r="D25" s="751">
        <v>16.7</v>
      </c>
    </row>
    <row r="26" spans="1:4" ht="12.75">
      <c r="A26" s="750" t="s">
        <v>304</v>
      </c>
      <c r="B26" s="751" t="s">
        <v>303</v>
      </c>
      <c r="C26" s="754">
        <v>11</v>
      </c>
      <c r="D26" s="751">
        <v>39.8</v>
      </c>
    </row>
    <row r="27" spans="1:4" ht="12.75">
      <c r="A27" s="750" t="s">
        <v>305</v>
      </c>
      <c r="B27" s="751" t="s">
        <v>303</v>
      </c>
      <c r="C27" s="751">
        <v>0.93</v>
      </c>
      <c r="D27" s="751">
        <v>3.35</v>
      </c>
    </row>
    <row r="28" spans="1:4" ht="12.75">
      <c r="A28" s="750" t="s">
        <v>306</v>
      </c>
      <c r="B28" s="751" t="s">
        <v>289</v>
      </c>
      <c r="C28" s="753">
        <v>5.9</v>
      </c>
      <c r="D28" s="751">
        <v>21.2</v>
      </c>
    </row>
    <row r="29" spans="1:4" ht="12.75">
      <c r="A29" s="750" t="s">
        <v>307</v>
      </c>
      <c r="B29" s="751" t="s">
        <v>303</v>
      </c>
      <c r="C29" s="753">
        <v>9.7</v>
      </c>
      <c r="D29" s="751">
        <v>34.9</v>
      </c>
    </row>
    <row r="30" spans="1:4" ht="12.75">
      <c r="A30" s="750" t="s">
        <v>625</v>
      </c>
      <c r="B30" s="751" t="s">
        <v>303</v>
      </c>
      <c r="C30" s="751">
        <v>9.17</v>
      </c>
      <c r="D30" s="754">
        <v>33</v>
      </c>
    </row>
    <row r="31" spans="1:4" ht="12.75">
      <c r="A31" s="750"/>
      <c r="B31" s="750"/>
      <c r="C31" s="751"/>
      <c r="D31" s="751"/>
    </row>
    <row r="32" spans="1:4" ht="12.75">
      <c r="A32" s="623" t="s">
        <v>308</v>
      </c>
      <c r="B32" s="624"/>
      <c r="C32" s="624"/>
      <c r="D32" s="624"/>
    </row>
    <row r="33" spans="1:4" ht="12.75">
      <c r="A33" s="623" t="s">
        <v>309</v>
      </c>
      <c r="B33" s="624"/>
      <c r="C33" s="624"/>
      <c r="D33" s="624"/>
    </row>
    <row r="34" spans="1:4" ht="12.75">
      <c r="A34" s="624"/>
      <c r="B34" s="624"/>
      <c r="C34" s="624"/>
      <c r="D34" s="624"/>
    </row>
    <row r="35" spans="1:4" ht="12.75">
      <c r="A35" s="624"/>
      <c r="B35" s="624"/>
      <c r="C35" s="624"/>
      <c r="D35" s="624"/>
    </row>
    <row r="36" spans="1:4" ht="12.75">
      <c r="A36" s="624"/>
      <c r="B36" s="624"/>
      <c r="C36" s="624"/>
      <c r="D36" s="624"/>
    </row>
    <row r="37" spans="1:4" ht="12.75">
      <c r="A37" s="624"/>
      <c r="B37" s="624"/>
      <c r="C37" s="624"/>
      <c r="D37" s="624"/>
    </row>
    <row r="38" spans="2:4" ht="12.75">
      <c r="B38" s="624"/>
      <c r="C38" s="624"/>
      <c r="D38" s="624"/>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E8"/>
  <sheetViews>
    <sheetView workbookViewId="0" topLeftCell="A1">
      <selection activeCell="I1" sqref="I1"/>
    </sheetView>
  </sheetViews>
  <sheetFormatPr defaultColWidth="9.00390625" defaultRowHeight="12"/>
  <cols>
    <col min="1" max="16384" width="9.125" style="755" customWidth="1"/>
  </cols>
  <sheetData>
    <row r="1" ht="12.75">
      <c r="A1" s="619" t="s">
        <v>311</v>
      </c>
    </row>
    <row r="2" ht="12.75">
      <c r="A2" s="620" t="s">
        <v>312</v>
      </c>
    </row>
    <row r="3" ht="13.5" thickBot="1">
      <c r="A3" s="619"/>
    </row>
    <row r="4" spans="1:5" ht="12.75">
      <c r="A4" s="756"/>
      <c r="B4" s="757" t="s">
        <v>273</v>
      </c>
      <c r="C4" s="757" t="s">
        <v>272</v>
      </c>
      <c r="D4" s="757" t="s">
        <v>313</v>
      </c>
      <c r="E4" s="758" t="s">
        <v>314</v>
      </c>
    </row>
    <row r="5" spans="1:5" ht="12.75">
      <c r="A5" s="759" t="s">
        <v>273</v>
      </c>
      <c r="B5" s="760">
        <v>1</v>
      </c>
      <c r="C5" s="761">
        <v>0.27778</v>
      </c>
      <c r="D5" s="761">
        <v>0.02388</v>
      </c>
      <c r="E5" s="762">
        <v>238.8</v>
      </c>
    </row>
    <row r="6" spans="1:5" ht="12.75">
      <c r="A6" s="759" t="s">
        <v>272</v>
      </c>
      <c r="B6" s="760">
        <v>3.6</v>
      </c>
      <c r="C6" s="760">
        <v>1</v>
      </c>
      <c r="D6" s="763">
        <v>0.08598</v>
      </c>
      <c r="E6" s="762">
        <v>859.8</v>
      </c>
    </row>
    <row r="7" spans="1:5" ht="12.75">
      <c r="A7" s="759" t="s">
        <v>313</v>
      </c>
      <c r="B7" s="764">
        <v>41.868</v>
      </c>
      <c r="C7" s="760">
        <v>11.63</v>
      </c>
      <c r="D7" s="760">
        <v>1</v>
      </c>
      <c r="E7" s="765">
        <v>10000</v>
      </c>
    </row>
    <row r="8" spans="1:5" ht="13.5" thickBot="1">
      <c r="A8" s="766" t="s">
        <v>314</v>
      </c>
      <c r="B8" s="767">
        <v>0.0419</v>
      </c>
      <c r="C8" s="767">
        <v>0.00116</v>
      </c>
      <c r="D8" s="767">
        <v>0.0001</v>
      </c>
      <c r="E8" s="768">
        <v>1</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F9"/>
  <sheetViews>
    <sheetView workbookViewId="0" topLeftCell="A1">
      <selection activeCell="F6" sqref="F6"/>
    </sheetView>
  </sheetViews>
  <sheetFormatPr defaultColWidth="9.00390625" defaultRowHeight="12"/>
  <cols>
    <col min="1" max="3" width="9.125" style="755" customWidth="1"/>
    <col min="4" max="4" width="17.00390625" style="755" customWidth="1"/>
    <col min="5" max="16384" width="9.125" style="755" customWidth="1"/>
  </cols>
  <sheetData>
    <row r="1" spans="1:6" ht="12.75">
      <c r="A1" s="619" t="s">
        <v>315</v>
      </c>
      <c r="B1" s="619"/>
      <c r="C1" s="619"/>
      <c r="D1" s="619"/>
      <c r="E1" s="619"/>
      <c r="F1" s="619"/>
    </row>
    <row r="2" spans="1:6" ht="12.75">
      <c r="A2" s="620" t="s">
        <v>316</v>
      </c>
      <c r="B2" s="619"/>
      <c r="C2" s="619"/>
      <c r="D2" s="619"/>
      <c r="E2" s="619"/>
      <c r="F2" s="619"/>
    </row>
    <row r="3" spans="1:6" ht="13.5" thickBot="1">
      <c r="A3" s="619"/>
      <c r="B3" s="619"/>
      <c r="C3" s="619"/>
      <c r="D3" s="619"/>
      <c r="E3" s="619"/>
      <c r="F3" s="619"/>
    </row>
    <row r="4" spans="1:4" ht="12.75">
      <c r="A4" s="756" t="s">
        <v>317</v>
      </c>
      <c r="B4" s="757"/>
      <c r="C4" s="757" t="s">
        <v>318</v>
      </c>
      <c r="D4" s="758"/>
    </row>
    <row r="5" spans="1:4" ht="14.25">
      <c r="A5" s="759" t="s">
        <v>319</v>
      </c>
      <c r="B5" s="760" t="s">
        <v>320</v>
      </c>
      <c r="C5" s="769" t="s">
        <v>334</v>
      </c>
      <c r="D5" s="765" t="s">
        <v>321</v>
      </c>
    </row>
    <row r="6" spans="1:4" ht="14.25">
      <c r="A6" s="759" t="s">
        <v>322</v>
      </c>
      <c r="B6" s="760" t="s">
        <v>323</v>
      </c>
      <c r="C6" s="769" t="s">
        <v>335</v>
      </c>
      <c r="D6" s="765" t="s">
        <v>324</v>
      </c>
    </row>
    <row r="7" spans="1:4" ht="14.25">
      <c r="A7" s="759" t="s">
        <v>325</v>
      </c>
      <c r="B7" s="760" t="s">
        <v>326</v>
      </c>
      <c r="C7" s="769" t="s">
        <v>336</v>
      </c>
      <c r="D7" s="765" t="s">
        <v>327</v>
      </c>
    </row>
    <row r="8" spans="1:4" ht="14.25">
      <c r="A8" s="759" t="s">
        <v>328</v>
      </c>
      <c r="B8" s="760" t="s">
        <v>329</v>
      </c>
      <c r="C8" s="769" t="s">
        <v>337</v>
      </c>
      <c r="D8" s="765" t="s">
        <v>330</v>
      </c>
    </row>
    <row r="9" spans="1:4" ht="15" thickBot="1">
      <c r="A9" s="766" t="s">
        <v>331</v>
      </c>
      <c r="B9" s="767" t="s">
        <v>332</v>
      </c>
      <c r="C9" s="770" t="s">
        <v>338</v>
      </c>
      <c r="D9" s="768" t="s">
        <v>333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8:AP60"/>
  <sheetViews>
    <sheetView zoomScale="75" zoomScaleNormal="75" workbookViewId="0" topLeftCell="A7">
      <pane xSplit="1" topLeftCell="B1" activePane="topRight" state="frozen"/>
      <selection pane="topLeft" activeCell="A1" sqref="A1"/>
      <selection pane="topRight" activeCell="A34" sqref="A34"/>
    </sheetView>
  </sheetViews>
  <sheetFormatPr defaultColWidth="9.00390625" defaultRowHeight="12"/>
  <cols>
    <col min="1" max="1" width="61.875" style="121" customWidth="1"/>
    <col min="2" max="34" width="7.75390625" style="121" customWidth="1"/>
    <col min="35" max="37" width="8.125" style="121" customWidth="1"/>
    <col min="38" max="40" width="8.625" style="121" customWidth="1"/>
    <col min="41" max="16384" width="11.375" style="121" customWidth="1"/>
  </cols>
  <sheetData>
    <row r="1" ht="15"/>
    <row r="2" ht="15"/>
    <row r="3" ht="15"/>
    <row r="4" ht="15"/>
    <row r="8" ht="15.75">
      <c r="A8" s="120" t="s">
        <v>463</v>
      </c>
    </row>
    <row r="9" s="120" customFormat="1" ht="15.75">
      <c r="A9" s="122" t="s">
        <v>464</v>
      </c>
    </row>
    <row r="10" s="122" customFormat="1" ht="15"/>
    <row r="11" spans="2:40" s="123" customFormat="1" ht="15.75">
      <c r="B11" s="123">
        <v>1970</v>
      </c>
      <c r="C11" s="123">
        <v>1971</v>
      </c>
      <c r="D11" s="123">
        <v>1972</v>
      </c>
      <c r="E11" s="123">
        <v>1973</v>
      </c>
      <c r="F11" s="123">
        <v>1974</v>
      </c>
      <c r="G11" s="123">
        <v>1975</v>
      </c>
      <c r="H11" s="123">
        <v>1976</v>
      </c>
      <c r="I11" s="123">
        <v>1977</v>
      </c>
      <c r="J11" s="123">
        <v>1978</v>
      </c>
      <c r="K11" s="123">
        <v>1979</v>
      </c>
      <c r="L11" s="123">
        <v>1980</v>
      </c>
      <c r="M11" s="123">
        <v>1981</v>
      </c>
      <c r="N11" s="123">
        <v>1982</v>
      </c>
      <c r="O11" s="123">
        <v>1983</v>
      </c>
      <c r="P11" s="123">
        <v>1984</v>
      </c>
      <c r="Q11" s="123">
        <v>1985</v>
      </c>
      <c r="R11" s="123">
        <v>1986</v>
      </c>
      <c r="S11" s="123">
        <v>1987</v>
      </c>
      <c r="T11" s="123">
        <v>1988</v>
      </c>
      <c r="U11" s="123">
        <v>1989</v>
      </c>
      <c r="V11" s="123">
        <v>1990</v>
      </c>
      <c r="W11" s="123">
        <v>1991</v>
      </c>
      <c r="X11" s="123">
        <v>1992</v>
      </c>
      <c r="Y11" s="123">
        <v>1993</v>
      </c>
      <c r="Z11" s="123">
        <v>1994</v>
      </c>
      <c r="AA11" s="123">
        <v>1995</v>
      </c>
      <c r="AB11" s="123">
        <v>1996</v>
      </c>
      <c r="AC11" s="123">
        <v>1997</v>
      </c>
      <c r="AD11" s="123">
        <v>1998</v>
      </c>
      <c r="AE11" s="123">
        <v>1999</v>
      </c>
      <c r="AF11" s="123">
        <v>2000</v>
      </c>
      <c r="AG11" s="123">
        <v>2001</v>
      </c>
      <c r="AH11" s="124">
        <v>2002</v>
      </c>
      <c r="AI11" s="123">
        <v>2003</v>
      </c>
      <c r="AJ11" s="124">
        <v>2004</v>
      </c>
      <c r="AK11" s="123">
        <v>2005</v>
      </c>
      <c r="AL11" s="123">
        <v>2006</v>
      </c>
      <c r="AM11" s="123">
        <v>2007</v>
      </c>
      <c r="AN11" s="123">
        <v>2008</v>
      </c>
    </row>
    <row r="12" spans="1:42" s="125" customFormat="1" ht="15">
      <c r="A12" s="125" t="s">
        <v>501</v>
      </c>
      <c r="B12" s="125">
        <v>154</v>
      </c>
      <c r="C12" s="125">
        <v>151</v>
      </c>
      <c r="D12" s="125">
        <v>156</v>
      </c>
      <c r="E12" s="125">
        <v>165</v>
      </c>
      <c r="F12" s="125">
        <v>164</v>
      </c>
      <c r="G12" s="125">
        <v>160</v>
      </c>
      <c r="H12" s="125">
        <v>159</v>
      </c>
      <c r="I12" s="125">
        <v>148</v>
      </c>
      <c r="J12" s="125">
        <v>151</v>
      </c>
      <c r="K12" s="125">
        <v>156</v>
      </c>
      <c r="L12" s="125">
        <v>148</v>
      </c>
      <c r="M12" s="125">
        <v>138</v>
      </c>
      <c r="N12" s="125">
        <v>128</v>
      </c>
      <c r="O12" s="126">
        <v>129.11199222222223</v>
      </c>
      <c r="P12" s="126">
        <v>135.2244122222222</v>
      </c>
      <c r="Q12" s="126">
        <v>139.50272444444442</v>
      </c>
      <c r="R12" s="126">
        <v>138.35695222222222</v>
      </c>
      <c r="S12" s="126">
        <v>141.08644444444442</v>
      </c>
      <c r="T12" s="126">
        <v>142.56330777777777</v>
      </c>
      <c r="U12" s="126">
        <v>141.33169444444445</v>
      </c>
      <c r="V12" s="126">
        <v>140.24060333333333</v>
      </c>
      <c r="W12" s="126">
        <v>134.96678333333332</v>
      </c>
      <c r="X12" s="126">
        <v>132.38076111111113</v>
      </c>
      <c r="Y12" s="126">
        <v>135.32315999999997</v>
      </c>
      <c r="Z12" s="126">
        <v>139.83133555555557</v>
      </c>
      <c r="AA12" s="126">
        <v>146.00363666666667</v>
      </c>
      <c r="AB12" s="126">
        <v>147.94362444444445</v>
      </c>
      <c r="AC12" s="126">
        <v>152.71467777777778</v>
      </c>
      <c r="AD12" s="126">
        <v>152.08244444444446</v>
      </c>
      <c r="AE12" s="126">
        <v>152.98053222222222</v>
      </c>
      <c r="AF12" s="126">
        <v>153.16440444444444</v>
      </c>
      <c r="AG12" s="126">
        <v>152.00977777777774</v>
      </c>
      <c r="AH12" s="126">
        <v>153.9153288888889</v>
      </c>
      <c r="AI12" s="126">
        <v>156.861</v>
      </c>
      <c r="AJ12" s="126">
        <v>156.7737633333333</v>
      </c>
      <c r="AK12" s="126">
        <v>153.57879555555556</v>
      </c>
      <c r="AL12" s="126">
        <v>151.8125</v>
      </c>
      <c r="AM12" s="126">
        <v>154.59644444444444</v>
      </c>
      <c r="AN12" s="126">
        <v>151.0462222222222</v>
      </c>
      <c r="AP12" s="127"/>
    </row>
    <row r="13" spans="1:42" s="128" customFormat="1" ht="15">
      <c r="A13" s="128" t="s">
        <v>502</v>
      </c>
      <c r="AE13" s="129"/>
      <c r="AF13" s="129"/>
      <c r="AG13" s="129"/>
      <c r="AH13" s="129"/>
      <c r="AI13" s="126"/>
      <c r="AJ13" s="129"/>
      <c r="AK13" s="130"/>
      <c r="AN13" s="126"/>
      <c r="AO13" s="131"/>
      <c r="AP13" s="131"/>
    </row>
    <row r="14" spans="1:42" s="125" customFormat="1" ht="18">
      <c r="A14" s="125" t="s">
        <v>232</v>
      </c>
      <c r="B14" s="125">
        <v>56</v>
      </c>
      <c r="C14" s="125">
        <v>56</v>
      </c>
      <c r="D14" s="125">
        <v>58</v>
      </c>
      <c r="E14" s="125">
        <v>62</v>
      </c>
      <c r="F14" s="125">
        <v>58</v>
      </c>
      <c r="G14" s="125">
        <v>62</v>
      </c>
      <c r="H14" s="125">
        <v>67</v>
      </c>
      <c r="I14" s="125">
        <v>70</v>
      </c>
      <c r="J14" s="125">
        <v>71</v>
      </c>
      <c r="K14" s="125">
        <v>71</v>
      </c>
      <c r="L14" s="125">
        <v>68</v>
      </c>
      <c r="M14" s="125">
        <v>67</v>
      </c>
      <c r="N14" s="125">
        <v>67</v>
      </c>
      <c r="O14" s="132">
        <v>70.86722222222222</v>
      </c>
      <c r="P14" s="132">
        <v>74.57222222222222</v>
      </c>
      <c r="Q14" s="132">
        <v>75.67</v>
      </c>
      <c r="R14" s="132">
        <v>78.98</v>
      </c>
      <c r="S14" s="132">
        <v>81.38194444444444</v>
      </c>
      <c r="T14" s="132">
        <v>85.09472222222223</v>
      </c>
      <c r="U14" s="132">
        <v>86.39138888888888</v>
      </c>
      <c r="V14" s="132">
        <v>83.44805555555554</v>
      </c>
      <c r="W14" s="132">
        <v>81.3525</v>
      </c>
      <c r="X14" s="132">
        <v>82.47888888888887</v>
      </c>
      <c r="Y14" s="132">
        <v>79.87194444444445</v>
      </c>
      <c r="Z14" s="132">
        <v>81.6361111111111</v>
      </c>
      <c r="AA14" s="132">
        <v>83.51194444444444</v>
      </c>
      <c r="AB14" s="132">
        <v>83.44222222222223</v>
      </c>
      <c r="AC14" s="132">
        <v>83.32166666666666</v>
      </c>
      <c r="AD14" s="132">
        <v>86.18055555555554</v>
      </c>
      <c r="AE14" s="132">
        <v>87.34888888888888</v>
      </c>
      <c r="AF14" s="132">
        <v>87.41694444444445</v>
      </c>
      <c r="AG14" s="132">
        <v>89.0249027777778</v>
      </c>
      <c r="AH14" s="126">
        <v>92.96145000000001</v>
      </c>
      <c r="AI14" s="126">
        <v>93.8911887344</v>
      </c>
      <c r="AJ14" s="126">
        <v>97.2695576</v>
      </c>
      <c r="AK14" s="126">
        <v>98.7892834311111</v>
      </c>
      <c r="AL14" s="126">
        <v>99.515</v>
      </c>
      <c r="AM14" s="126">
        <v>102.46055555555556</v>
      </c>
      <c r="AN14" s="133">
        <v>104.53490566666666</v>
      </c>
      <c r="AP14" s="127"/>
    </row>
    <row r="15" spans="1:42" s="128" customFormat="1" ht="16.5">
      <c r="A15" s="128" t="s">
        <v>233</v>
      </c>
      <c r="AE15" s="129"/>
      <c r="AF15" s="129"/>
      <c r="AG15" s="129"/>
      <c r="AH15" s="129"/>
      <c r="AI15" s="126"/>
      <c r="AJ15" s="129"/>
      <c r="AK15" s="130"/>
      <c r="AN15" s="126"/>
      <c r="AO15" s="131"/>
      <c r="AP15" s="131"/>
    </row>
    <row r="16" spans="1:42" s="125" customFormat="1" ht="15">
      <c r="A16" s="125" t="s">
        <v>503</v>
      </c>
      <c r="B16" s="125">
        <v>165</v>
      </c>
      <c r="C16" s="125">
        <v>159</v>
      </c>
      <c r="D16" s="125">
        <v>157</v>
      </c>
      <c r="E16" s="125">
        <v>164</v>
      </c>
      <c r="F16" s="125">
        <v>140</v>
      </c>
      <c r="G16" s="125">
        <v>152</v>
      </c>
      <c r="H16" s="125">
        <v>166</v>
      </c>
      <c r="I16" s="125">
        <v>163</v>
      </c>
      <c r="J16" s="125">
        <v>166</v>
      </c>
      <c r="K16" s="125">
        <v>174</v>
      </c>
      <c r="L16" s="125">
        <v>165</v>
      </c>
      <c r="M16" s="125">
        <v>162</v>
      </c>
      <c r="N16" s="125">
        <v>154</v>
      </c>
      <c r="O16" s="126">
        <v>145.35972222222222</v>
      </c>
      <c r="P16" s="126">
        <v>145.0825</v>
      </c>
      <c r="Q16" s="126">
        <v>161.00333333333333</v>
      </c>
      <c r="R16" s="126">
        <v>155.3997222222222</v>
      </c>
      <c r="S16" s="126">
        <v>162.66305555555556</v>
      </c>
      <c r="T16" s="126">
        <v>154.66305555555556</v>
      </c>
      <c r="U16" s="126">
        <v>148.0244444444444</v>
      </c>
      <c r="V16" s="126">
        <v>149.7513888888889</v>
      </c>
      <c r="W16" s="126">
        <v>156.58527777777778</v>
      </c>
      <c r="X16" s="126">
        <v>152.6</v>
      </c>
      <c r="Y16" s="126">
        <v>156.67472222222221</v>
      </c>
      <c r="Z16" s="126">
        <v>156.92944444444444</v>
      </c>
      <c r="AA16" s="126">
        <v>156.86444444444447</v>
      </c>
      <c r="AB16" s="126">
        <v>162.90527777777777</v>
      </c>
      <c r="AC16" s="126">
        <v>153.46</v>
      </c>
      <c r="AD16" s="126">
        <v>153.76527777777778</v>
      </c>
      <c r="AE16" s="126">
        <v>150.96916666666667</v>
      </c>
      <c r="AF16" s="126">
        <v>148.475</v>
      </c>
      <c r="AG16" s="126">
        <v>154.71472222222224</v>
      </c>
      <c r="AH16" s="126">
        <v>153.34222222222223</v>
      </c>
      <c r="AI16" s="126">
        <v>153.7097222222222</v>
      </c>
      <c r="AJ16" s="126">
        <v>151.0261111111111</v>
      </c>
      <c r="AK16" s="126">
        <v>148.54711111111112</v>
      </c>
      <c r="AL16" s="126">
        <v>143.6977777777778</v>
      </c>
      <c r="AM16" s="126">
        <v>147.2038888888889</v>
      </c>
      <c r="AN16" s="126">
        <v>141.07237224927778</v>
      </c>
      <c r="AP16" s="127"/>
    </row>
    <row r="17" spans="1:42" s="128" customFormat="1" ht="15">
      <c r="A17" s="128" t="s">
        <v>504</v>
      </c>
      <c r="AE17" s="129"/>
      <c r="AF17" s="129"/>
      <c r="AG17" s="129"/>
      <c r="AH17" s="129"/>
      <c r="AI17" s="126"/>
      <c r="AJ17" s="129"/>
      <c r="AK17" s="131"/>
      <c r="AL17" s="131"/>
      <c r="AM17" s="132"/>
      <c r="AN17" s="126"/>
      <c r="AO17" s="131"/>
      <c r="AP17" s="131"/>
    </row>
    <row r="18" spans="1:42" s="125" customFormat="1" ht="15">
      <c r="A18" s="125" t="s">
        <v>505</v>
      </c>
      <c r="B18" s="126">
        <v>49</v>
      </c>
      <c r="C18" s="126">
        <v>37</v>
      </c>
      <c r="D18" s="126">
        <v>40</v>
      </c>
      <c r="E18" s="126">
        <v>43</v>
      </c>
      <c r="F18" s="126">
        <v>39</v>
      </c>
      <c r="G18" s="126">
        <v>31</v>
      </c>
      <c r="H18" s="126">
        <v>45</v>
      </c>
      <c r="I18" s="126">
        <v>43</v>
      </c>
      <c r="J18" s="126">
        <v>33</v>
      </c>
      <c r="K18" s="126">
        <v>39</v>
      </c>
      <c r="L18" s="126">
        <v>31</v>
      </c>
      <c r="M18" s="126">
        <v>37</v>
      </c>
      <c r="N18" s="126">
        <v>32</v>
      </c>
      <c r="O18" s="126">
        <v>32.15177777777778</v>
      </c>
      <c r="P18" s="126">
        <v>34.25094444444443</v>
      </c>
      <c r="Q18" s="126">
        <v>39.8905</v>
      </c>
      <c r="R18" s="126">
        <v>41.699111111111165</v>
      </c>
      <c r="S18" s="126">
        <v>40.374222222222244</v>
      </c>
      <c r="T18" s="126">
        <v>39.59411111111109</v>
      </c>
      <c r="U18" s="126">
        <v>36.95933333333335</v>
      </c>
      <c r="V18" s="126">
        <v>36.85483333333332</v>
      </c>
      <c r="W18" s="126">
        <v>37.94455555555558</v>
      </c>
      <c r="X18" s="126">
        <v>37.092611111111125</v>
      </c>
      <c r="Y18" s="126">
        <v>35.88094444444444</v>
      </c>
      <c r="Z18" s="126">
        <v>43.745388888888954</v>
      </c>
      <c r="AA18" s="126">
        <v>42.14455555555554</v>
      </c>
      <c r="AB18" s="126">
        <v>50.3953333333333</v>
      </c>
      <c r="AC18" s="126">
        <v>42.11988888888894</v>
      </c>
      <c r="AD18" s="126">
        <v>46.82244444444444</v>
      </c>
      <c r="AE18" s="126">
        <v>42.30583333333334</v>
      </c>
      <c r="AF18" s="126">
        <v>42.86483333333335</v>
      </c>
      <c r="AG18" s="126">
        <v>44.68466666666666</v>
      </c>
      <c r="AH18" s="126">
        <v>50</v>
      </c>
      <c r="AI18" s="126">
        <v>47.219</v>
      </c>
      <c r="AJ18" s="133">
        <v>44.735</v>
      </c>
      <c r="AK18" s="133">
        <v>47.13113519266665</v>
      </c>
      <c r="AL18" s="126">
        <f>165.906004833333-AL20</f>
        <v>43.13955483333298</v>
      </c>
      <c r="AM18" s="126">
        <f>158.759544966667-AM20</f>
        <v>41.85824496666697</v>
      </c>
      <c r="AN18" s="126">
        <v>52.3468333333333</v>
      </c>
      <c r="AO18" s="127"/>
      <c r="AP18" s="127"/>
    </row>
    <row r="19" spans="1:42" s="128" customFormat="1" ht="15">
      <c r="A19" s="128" t="s">
        <v>506</v>
      </c>
      <c r="AE19" s="129"/>
      <c r="AF19" s="129"/>
      <c r="AG19" s="129"/>
      <c r="AH19" s="129"/>
      <c r="AI19" s="126"/>
      <c r="AJ19" s="129"/>
      <c r="AK19" s="131"/>
      <c r="AL19" s="131"/>
      <c r="AM19" s="132"/>
      <c r="AN19" s="126"/>
      <c r="AO19" s="131"/>
      <c r="AP19" s="131"/>
    </row>
    <row r="20" spans="1:42" s="125" customFormat="1" ht="18">
      <c r="A20" s="125" t="s">
        <v>230</v>
      </c>
      <c r="B20" s="125">
        <v>0</v>
      </c>
      <c r="C20" s="125">
        <v>0</v>
      </c>
      <c r="D20" s="125">
        <v>4</v>
      </c>
      <c r="E20" s="125">
        <v>4</v>
      </c>
      <c r="F20" s="125">
        <v>4</v>
      </c>
      <c r="G20" s="125">
        <v>24</v>
      </c>
      <c r="H20" s="125">
        <v>32</v>
      </c>
      <c r="I20" s="125">
        <v>40</v>
      </c>
      <c r="J20" s="125">
        <v>47</v>
      </c>
      <c r="K20" s="125">
        <v>42</v>
      </c>
      <c r="L20" s="125">
        <v>53</v>
      </c>
      <c r="M20" s="125">
        <v>74</v>
      </c>
      <c r="N20" s="125">
        <v>79</v>
      </c>
      <c r="O20" s="126">
        <v>82.62290000000002</v>
      </c>
      <c r="P20" s="126">
        <v>100.57801</v>
      </c>
      <c r="Q20" s="126">
        <v>114.22591</v>
      </c>
      <c r="R20" s="126">
        <v>132.21329</v>
      </c>
      <c r="S20" s="126">
        <v>132.45329</v>
      </c>
      <c r="T20" s="126">
        <v>137.24110000000002</v>
      </c>
      <c r="U20" s="126">
        <v>130.71140000000003</v>
      </c>
      <c r="V20" s="126">
        <v>134.21189</v>
      </c>
      <c r="W20" s="126">
        <v>151.68709</v>
      </c>
      <c r="X20" s="126">
        <v>124.73407</v>
      </c>
      <c r="Y20" s="126">
        <v>120.78895000000001</v>
      </c>
      <c r="Z20" s="126">
        <v>144.19707</v>
      </c>
      <c r="AA20" s="126">
        <v>137.38138</v>
      </c>
      <c r="AB20" s="126">
        <v>150.17337000000003</v>
      </c>
      <c r="AC20" s="126">
        <v>136.05093000000002</v>
      </c>
      <c r="AD20" s="126">
        <v>144.46787000000003</v>
      </c>
      <c r="AE20" s="126">
        <v>140.18761</v>
      </c>
      <c r="AF20" s="126">
        <v>110.99336000000001</v>
      </c>
      <c r="AG20" s="126">
        <v>141.96441000000002</v>
      </c>
      <c r="AH20" s="126">
        <v>132.58791</v>
      </c>
      <c r="AI20" s="126">
        <v>132.22558</v>
      </c>
      <c r="AJ20" s="126">
        <v>149.39312</v>
      </c>
      <c r="AK20" s="126">
        <v>142.99897</v>
      </c>
      <c r="AL20" s="126">
        <v>122.76645</v>
      </c>
      <c r="AM20" s="132">
        <v>116.90130000000002</v>
      </c>
      <c r="AN20" s="126">
        <v>119.33281000000002</v>
      </c>
      <c r="AO20" s="131"/>
      <c r="AP20" s="131"/>
    </row>
    <row r="21" spans="1:42" s="128" customFormat="1" ht="16.5">
      <c r="A21" s="134" t="s">
        <v>231</v>
      </c>
      <c r="AE21" s="129"/>
      <c r="AF21" s="129"/>
      <c r="AG21" s="129"/>
      <c r="AH21" s="129"/>
      <c r="AI21" s="126"/>
      <c r="AJ21" s="129"/>
      <c r="AK21" s="131"/>
      <c r="AL21" s="131"/>
      <c r="AM21" s="126"/>
      <c r="AN21" s="126"/>
      <c r="AP21" s="127"/>
    </row>
    <row r="22" spans="1:42" s="125" customFormat="1" ht="15">
      <c r="A22" s="125" t="s">
        <v>507</v>
      </c>
      <c r="B22" s="125">
        <v>33</v>
      </c>
      <c r="C22" s="125">
        <v>32</v>
      </c>
      <c r="D22" s="125">
        <v>33</v>
      </c>
      <c r="E22" s="125">
        <v>32</v>
      </c>
      <c r="F22" s="125">
        <v>32</v>
      </c>
      <c r="G22" s="125">
        <v>34</v>
      </c>
      <c r="H22" s="125">
        <v>33</v>
      </c>
      <c r="I22" s="125">
        <v>33</v>
      </c>
      <c r="J22" s="125">
        <v>33</v>
      </c>
      <c r="K22" s="125">
        <v>28</v>
      </c>
      <c r="L22" s="125">
        <v>25</v>
      </c>
      <c r="M22" s="125">
        <v>24</v>
      </c>
      <c r="N22" s="125">
        <v>25</v>
      </c>
      <c r="O22" s="132">
        <v>25.231111111111108</v>
      </c>
      <c r="P22" s="132">
        <v>25.128055555555555</v>
      </c>
      <c r="Q22" s="132">
        <v>22.995</v>
      </c>
      <c r="R22" s="132">
        <v>28.02416666666667</v>
      </c>
      <c r="S22" s="132">
        <v>29.076944444444447</v>
      </c>
      <c r="T22" s="132">
        <v>28.20777777777778</v>
      </c>
      <c r="U22" s="132">
        <v>26.98916666666667</v>
      </c>
      <c r="V22" s="132">
        <v>31.289444444444445</v>
      </c>
      <c r="W22" s="132">
        <v>27.755</v>
      </c>
      <c r="X22" s="132">
        <v>30.598055555555554</v>
      </c>
      <c r="Y22" s="132">
        <v>30.02861111111111</v>
      </c>
      <c r="Z22" s="132">
        <v>32.647222222222226</v>
      </c>
      <c r="AA22" s="132">
        <v>33.481388888888894</v>
      </c>
      <c r="AB22" s="132">
        <v>33.25972222222222</v>
      </c>
      <c r="AC22" s="132">
        <v>37.51694444444445</v>
      </c>
      <c r="AD22" s="132">
        <v>40.75583333333333</v>
      </c>
      <c r="AE22" s="132">
        <v>35.69583333333333</v>
      </c>
      <c r="AF22" s="132">
        <v>38.01888888888888</v>
      </c>
      <c r="AG22" s="132">
        <v>42.48861111111111</v>
      </c>
      <c r="AH22" s="126">
        <v>40.18222222222222</v>
      </c>
      <c r="AI22" s="126">
        <v>42.588</v>
      </c>
      <c r="AJ22" s="126">
        <v>48.39111111111111</v>
      </c>
      <c r="AK22" s="126">
        <v>47.8075</v>
      </c>
      <c r="AL22" s="126">
        <v>55.96333333333333</v>
      </c>
      <c r="AM22" s="126">
        <v>55.381666666666675</v>
      </c>
      <c r="AN22" s="126">
        <v>45.18166666666667</v>
      </c>
      <c r="AO22" s="127"/>
      <c r="AP22" s="127"/>
    </row>
    <row r="23" spans="1:42" s="128" customFormat="1" ht="15">
      <c r="A23" s="128" t="s">
        <v>508</v>
      </c>
      <c r="AG23" s="129"/>
      <c r="AH23" s="129"/>
      <c r="AI23" s="126"/>
      <c r="AJ23" s="129"/>
      <c r="AK23" s="130"/>
      <c r="AN23" s="126"/>
      <c r="AP23" s="131"/>
    </row>
    <row r="24" spans="1:42" s="135" customFormat="1" ht="15">
      <c r="A24" s="135" t="s">
        <v>509</v>
      </c>
      <c r="AG24" s="136"/>
      <c r="AH24" s="136"/>
      <c r="AI24" s="126"/>
      <c r="AJ24" s="136"/>
      <c r="AK24" s="137"/>
      <c r="AM24" s="128"/>
      <c r="AN24" s="142"/>
      <c r="AO24" s="138"/>
      <c r="AP24" s="138"/>
    </row>
    <row r="25" spans="1:42" ht="15">
      <c r="A25" s="121" t="s">
        <v>510</v>
      </c>
      <c r="B25" s="121">
        <v>457</v>
      </c>
      <c r="C25" s="121">
        <v>436</v>
      </c>
      <c r="D25" s="121">
        <v>448</v>
      </c>
      <c r="E25" s="121">
        <v>470</v>
      </c>
      <c r="F25" s="121">
        <v>437</v>
      </c>
      <c r="G25" s="121">
        <v>463</v>
      </c>
      <c r="H25" s="121">
        <v>501</v>
      </c>
      <c r="I25" s="121">
        <v>497</v>
      </c>
      <c r="J25" s="121">
        <v>500</v>
      </c>
      <c r="K25" s="121">
        <v>510</v>
      </c>
      <c r="L25" s="121">
        <v>489</v>
      </c>
      <c r="M25" s="121">
        <v>502</v>
      </c>
      <c r="N25" s="121">
        <v>485</v>
      </c>
      <c r="O25" s="126">
        <v>485.3447255555556</v>
      </c>
      <c r="P25" s="126">
        <v>514.8361444444445</v>
      </c>
      <c r="Q25" s="126">
        <v>553.2874677777778</v>
      </c>
      <c r="R25" s="126">
        <v>574.6732422222223</v>
      </c>
      <c r="S25" s="126">
        <v>587.0359011111111</v>
      </c>
      <c r="T25" s="126">
        <v>587.3640744444444</v>
      </c>
      <c r="U25" s="126">
        <v>570.4074277777778</v>
      </c>
      <c r="V25" s="126">
        <v>575.7962155555556</v>
      </c>
      <c r="W25" s="126">
        <v>590.2912066666667</v>
      </c>
      <c r="X25" s="126">
        <v>559.8843866666667</v>
      </c>
      <c r="Y25" s="126">
        <v>558.5683322222222</v>
      </c>
      <c r="Z25" s="126">
        <v>598.9865722222223</v>
      </c>
      <c r="AA25" s="126">
        <v>599.38735</v>
      </c>
      <c r="AB25" s="126">
        <v>628.11955</v>
      </c>
      <c r="AC25" s="126">
        <v>605.1841077777779</v>
      </c>
      <c r="AD25" s="126">
        <v>624.0744255555555</v>
      </c>
      <c r="AE25" s="126">
        <v>609.4878644444445</v>
      </c>
      <c r="AF25" s="126">
        <v>580.9334311111112</v>
      </c>
      <c r="AG25" s="139">
        <v>624.8870905555556</v>
      </c>
      <c r="AH25" s="139">
        <v>622</v>
      </c>
      <c r="AI25" s="140">
        <v>626.4944450017223</v>
      </c>
      <c r="AJ25" s="126">
        <v>647.588218711111</v>
      </c>
      <c r="AK25" s="139">
        <v>638.8527952904444</v>
      </c>
      <c r="AL25" s="126">
        <v>616.8946159444445</v>
      </c>
      <c r="AM25" s="140">
        <v>618.4021005222223</v>
      </c>
      <c r="AN25" s="644">
        <v>612.5140041603888</v>
      </c>
      <c r="AO25" s="141"/>
      <c r="AP25" s="141"/>
    </row>
    <row r="26" spans="1:42" s="135" customFormat="1" ht="15">
      <c r="A26" s="135" t="s">
        <v>511</v>
      </c>
      <c r="AI26" s="142"/>
      <c r="AO26" s="138"/>
      <c r="AP26" s="138"/>
    </row>
    <row r="27" spans="2:35" ht="15">
      <c r="B27" s="125"/>
      <c r="C27" s="125"/>
      <c r="D27" s="125"/>
      <c r="E27" s="125"/>
      <c r="F27" s="125"/>
      <c r="G27" s="125"/>
      <c r="H27" s="125"/>
      <c r="I27" s="125"/>
      <c r="J27" s="125"/>
      <c r="K27" s="125"/>
      <c r="L27" s="125"/>
      <c r="M27" s="125"/>
      <c r="N27" s="125"/>
      <c r="O27" s="126"/>
      <c r="P27" s="126"/>
      <c r="Q27" s="126"/>
      <c r="R27" s="126"/>
      <c r="S27" s="126"/>
      <c r="T27" s="126"/>
      <c r="U27" s="126"/>
      <c r="V27" s="126"/>
      <c r="W27" s="126"/>
      <c r="X27" s="126"/>
      <c r="Y27" s="126"/>
      <c r="Z27" s="126"/>
      <c r="AA27" s="126"/>
      <c r="AB27" s="126"/>
      <c r="AC27" s="126"/>
      <c r="AD27" s="126"/>
      <c r="AE27" s="126"/>
      <c r="AF27" s="132"/>
      <c r="AG27" s="126"/>
      <c r="AH27" s="126"/>
      <c r="AI27" s="139"/>
    </row>
    <row r="28" spans="1:35" s="145" customFormat="1" ht="14.25">
      <c r="A28" s="143" t="s">
        <v>514</v>
      </c>
      <c r="B28" s="144"/>
      <c r="C28" s="144"/>
      <c r="D28" s="144"/>
      <c r="E28" s="144"/>
      <c r="F28" s="144"/>
      <c r="AE28" s="146"/>
      <c r="AF28" s="146"/>
      <c r="AG28" s="146"/>
      <c r="AH28" s="146"/>
      <c r="AI28" s="146"/>
    </row>
    <row r="29" spans="1:35" s="145" customFormat="1" ht="14.25">
      <c r="A29" s="143" t="s">
        <v>235</v>
      </c>
      <c r="B29" s="144"/>
      <c r="C29" s="144"/>
      <c r="D29" s="144"/>
      <c r="E29" s="144"/>
      <c r="F29" s="144"/>
      <c r="AE29" s="146"/>
      <c r="AF29" s="146"/>
      <c r="AG29" s="146"/>
      <c r="AH29" s="146"/>
      <c r="AI29" s="146"/>
    </row>
    <row r="30" spans="1:35" s="145" customFormat="1" ht="14.25">
      <c r="A30" s="143" t="s">
        <v>540</v>
      </c>
      <c r="D30" s="144"/>
      <c r="E30" s="144"/>
      <c r="F30" s="144"/>
      <c r="AE30" s="146"/>
      <c r="AF30" s="146"/>
      <c r="AG30" s="146"/>
      <c r="AH30" s="146"/>
      <c r="AI30" s="146"/>
    </row>
    <row r="31" spans="1:35" s="145" customFormat="1" ht="14.25">
      <c r="A31" s="147" t="s">
        <v>515</v>
      </c>
      <c r="B31" s="144"/>
      <c r="C31" s="144"/>
      <c r="D31" s="144"/>
      <c r="E31" s="144"/>
      <c r="F31" s="144"/>
      <c r="AE31" s="146"/>
      <c r="AF31" s="146"/>
      <c r="AG31" s="146"/>
      <c r="AH31" s="146"/>
      <c r="AI31" s="146"/>
    </row>
    <row r="32" spans="1:35" s="145" customFormat="1" ht="14.25">
      <c r="A32" s="143"/>
      <c r="B32" s="144"/>
      <c r="C32" s="144"/>
      <c r="D32" s="144"/>
      <c r="E32" s="144"/>
      <c r="F32" s="144"/>
      <c r="AE32" s="146"/>
      <c r="AF32" s="146"/>
      <c r="AG32" s="146"/>
      <c r="AH32" s="146"/>
      <c r="AI32" s="146"/>
    </row>
    <row r="33" spans="1:35" s="145" customFormat="1" ht="14.25">
      <c r="A33" s="143" t="s">
        <v>516</v>
      </c>
      <c r="B33" s="144"/>
      <c r="C33" s="144"/>
      <c r="D33" s="144"/>
      <c r="E33" s="144"/>
      <c r="F33" s="144"/>
      <c r="AE33" s="146"/>
      <c r="AF33" s="146"/>
      <c r="AG33" s="146"/>
      <c r="AH33" s="146"/>
      <c r="AI33" s="146"/>
    </row>
    <row r="34" spans="1:35" s="145" customFormat="1" ht="14.25">
      <c r="A34" s="143" t="s">
        <v>236</v>
      </c>
      <c r="B34" s="144"/>
      <c r="C34" s="144"/>
      <c r="D34" s="144"/>
      <c r="E34" s="144"/>
      <c r="F34" s="144"/>
      <c r="AE34" s="146"/>
      <c r="AF34" s="146"/>
      <c r="AG34" s="146"/>
      <c r="AH34" s="146"/>
      <c r="AI34" s="146"/>
    </row>
    <row r="35" spans="1:35" s="145" customFormat="1" ht="14.25">
      <c r="A35" s="143" t="s">
        <v>234</v>
      </c>
      <c r="B35" s="144"/>
      <c r="C35" s="144"/>
      <c r="D35" s="144"/>
      <c r="E35" s="144"/>
      <c r="F35" s="144"/>
      <c r="AE35" s="146"/>
      <c r="AF35" s="146"/>
      <c r="AG35" s="146"/>
      <c r="AH35" s="146"/>
      <c r="AI35" s="146"/>
    </row>
    <row r="36" spans="1:35" s="145" customFormat="1" ht="14.25">
      <c r="A36" s="147" t="s">
        <v>517</v>
      </c>
      <c r="B36" s="144"/>
      <c r="C36" s="144"/>
      <c r="D36" s="144"/>
      <c r="E36" s="144"/>
      <c r="F36" s="144"/>
      <c r="AE36" s="146"/>
      <c r="AF36" s="146"/>
      <c r="AG36" s="146"/>
      <c r="AH36" s="146"/>
      <c r="AI36" s="146"/>
    </row>
    <row r="37" spans="2:35" ht="15">
      <c r="B37" s="144"/>
      <c r="C37" s="144"/>
      <c r="AE37" s="139"/>
      <c r="AF37" s="139"/>
      <c r="AG37" s="139"/>
      <c r="AH37" s="139"/>
      <c r="AI37" s="139"/>
    </row>
    <row r="38" spans="31:35" ht="15">
      <c r="AE38" s="139"/>
      <c r="AF38" s="139"/>
      <c r="AG38" s="139"/>
      <c r="AH38" s="139"/>
      <c r="AI38" s="139"/>
    </row>
    <row r="39" spans="31:35" ht="15">
      <c r="AE39" s="139"/>
      <c r="AF39" s="139"/>
      <c r="AG39" s="139"/>
      <c r="AH39" s="139"/>
      <c r="AI39" s="139"/>
    </row>
    <row r="40" spans="31:35" ht="15">
      <c r="AE40" s="139"/>
      <c r="AF40" s="139"/>
      <c r="AG40" s="139"/>
      <c r="AH40" s="139"/>
      <c r="AI40" s="139"/>
    </row>
    <row r="41" spans="31:35" ht="15">
      <c r="AE41" s="139"/>
      <c r="AF41" s="139"/>
      <c r="AG41" s="148"/>
      <c r="AH41" s="139"/>
      <c r="AI41" s="139"/>
    </row>
    <row r="42" spans="31:35" ht="15">
      <c r="AE42" s="139"/>
      <c r="AF42" s="139"/>
      <c r="AG42" s="139"/>
      <c r="AH42" s="139"/>
      <c r="AI42" s="139"/>
    </row>
    <row r="43" spans="31:35" ht="15">
      <c r="AE43" s="139"/>
      <c r="AF43" s="141"/>
      <c r="AG43" s="139"/>
      <c r="AH43" s="139"/>
      <c r="AI43" s="139"/>
    </row>
    <row r="44" spans="31:35" ht="15">
      <c r="AE44" s="139"/>
      <c r="AF44" s="139"/>
      <c r="AG44" s="139"/>
      <c r="AH44" s="139"/>
      <c r="AI44" s="139"/>
    </row>
    <row r="45" spans="31:35" ht="15">
      <c r="AE45" s="139"/>
      <c r="AF45" s="139"/>
      <c r="AG45" s="139"/>
      <c r="AH45" s="139"/>
      <c r="AI45" s="139"/>
    </row>
    <row r="46" spans="31:35" ht="15">
      <c r="AE46" s="139"/>
      <c r="AF46" s="139"/>
      <c r="AG46" s="139"/>
      <c r="AH46" s="139"/>
      <c r="AI46" s="139"/>
    </row>
    <row r="47" spans="31:35" ht="15">
      <c r="AE47" s="141"/>
      <c r="AF47" s="139"/>
      <c r="AG47" s="139"/>
      <c r="AH47" s="139"/>
      <c r="AI47" s="139"/>
    </row>
    <row r="48" spans="31:35" ht="15">
      <c r="AE48" s="139"/>
      <c r="AF48" s="139"/>
      <c r="AG48" s="139"/>
      <c r="AH48" s="139"/>
      <c r="AI48" s="139"/>
    </row>
    <row r="49" spans="31:35" ht="15">
      <c r="AE49" s="139"/>
      <c r="AF49" s="139"/>
      <c r="AG49" s="139"/>
      <c r="AH49" s="139"/>
      <c r="AI49" s="139"/>
    </row>
    <row r="50" spans="31:35" ht="15">
      <c r="AE50" s="139"/>
      <c r="AF50" s="139"/>
      <c r="AG50" s="139"/>
      <c r="AH50" s="139"/>
      <c r="AI50" s="139"/>
    </row>
    <row r="51" spans="31:35" ht="15">
      <c r="AE51" s="139"/>
      <c r="AF51" s="139"/>
      <c r="AG51" s="139"/>
      <c r="AH51" s="139"/>
      <c r="AI51" s="139"/>
    </row>
    <row r="52" spans="31:35" ht="15">
      <c r="AE52" s="139"/>
      <c r="AF52" s="139"/>
      <c r="AG52" s="139"/>
      <c r="AH52" s="139"/>
      <c r="AI52" s="139"/>
    </row>
    <row r="53" spans="31:35" ht="15">
      <c r="AE53" s="139"/>
      <c r="AF53" s="139"/>
      <c r="AG53" s="139"/>
      <c r="AH53" s="139"/>
      <c r="AI53" s="139"/>
    </row>
    <row r="54" spans="31:35" ht="15">
      <c r="AE54" s="139"/>
      <c r="AF54" s="139"/>
      <c r="AG54" s="139"/>
      <c r="AH54" s="139"/>
      <c r="AI54" s="139"/>
    </row>
    <row r="55" spans="31:35" ht="15">
      <c r="AE55" s="139"/>
      <c r="AF55" s="139"/>
      <c r="AG55" s="139"/>
      <c r="AH55" s="139"/>
      <c r="AI55" s="139"/>
    </row>
    <row r="56" spans="31:35" ht="15">
      <c r="AE56" s="139"/>
      <c r="AF56" s="139"/>
      <c r="AG56" s="139"/>
      <c r="AH56" s="139"/>
      <c r="AI56" s="139"/>
    </row>
    <row r="57" spans="31:35" ht="15">
      <c r="AE57" s="139"/>
      <c r="AF57" s="139"/>
      <c r="AG57" s="139"/>
      <c r="AH57" s="139"/>
      <c r="AI57" s="139"/>
    </row>
    <row r="58" spans="31:35" ht="15">
      <c r="AE58" s="139"/>
      <c r="AF58" s="139"/>
      <c r="AG58" s="139"/>
      <c r="AH58" s="139"/>
      <c r="AI58" s="139"/>
    </row>
    <row r="59" spans="31:35" ht="15">
      <c r="AE59" s="139"/>
      <c r="AF59" s="139"/>
      <c r="AG59" s="139"/>
      <c r="AH59" s="139"/>
      <c r="AI59" s="139"/>
    </row>
    <row r="60" spans="31:35" ht="15">
      <c r="AE60" s="139"/>
      <c r="AF60" s="139"/>
      <c r="AG60" s="139"/>
      <c r="AH60" s="139"/>
      <c r="AI60" s="139"/>
    </row>
  </sheetData>
  <sheetProtection/>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6:IV57"/>
  <sheetViews>
    <sheetView zoomScale="75" zoomScaleNormal="75" workbookViewId="0" topLeftCell="A1">
      <pane xSplit="1" topLeftCell="B1" activePane="topRight" state="frozen"/>
      <selection pane="topLeft" activeCell="A1" sqref="A1"/>
      <selection pane="topRight" activeCell="A24" sqref="A24"/>
    </sheetView>
  </sheetViews>
  <sheetFormatPr defaultColWidth="9.00390625" defaultRowHeight="12"/>
  <cols>
    <col min="1" max="1" width="48.625" style="121" customWidth="1"/>
    <col min="2" max="36" width="6.75390625" style="121" customWidth="1"/>
    <col min="37" max="40" width="7.75390625" style="121" customWidth="1"/>
    <col min="41" max="16384" width="11.375" style="121" customWidth="1"/>
  </cols>
  <sheetData>
    <row r="1" ht="15"/>
    <row r="2" ht="15"/>
    <row r="3" ht="15"/>
    <row r="4" ht="15"/>
    <row r="6" ht="15.75">
      <c r="A6" s="149"/>
    </row>
    <row r="8" ht="15.75">
      <c r="A8" s="120" t="s">
        <v>461</v>
      </c>
    </row>
    <row r="9" s="120" customFormat="1" ht="15.75">
      <c r="A9" s="122" t="s">
        <v>462</v>
      </c>
    </row>
    <row r="10" s="122" customFormat="1" ht="15"/>
    <row r="11" spans="2:40" s="123" customFormat="1" ht="15.75">
      <c r="B11" s="123">
        <v>1970</v>
      </c>
      <c r="C11" s="123">
        <v>1971</v>
      </c>
      <c r="D11" s="123">
        <v>1972</v>
      </c>
      <c r="E11" s="123">
        <v>1973</v>
      </c>
      <c r="F11" s="123">
        <v>1974</v>
      </c>
      <c r="G11" s="123">
        <v>1975</v>
      </c>
      <c r="H11" s="123">
        <v>1976</v>
      </c>
      <c r="I11" s="123">
        <v>1977</v>
      </c>
      <c r="J11" s="123">
        <v>1978</v>
      </c>
      <c r="K11" s="123">
        <v>1979</v>
      </c>
      <c r="L11" s="123">
        <v>1980</v>
      </c>
      <c r="M11" s="123">
        <v>1981</v>
      </c>
      <c r="N11" s="123">
        <v>1982</v>
      </c>
      <c r="O11" s="123">
        <v>1983</v>
      </c>
      <c r="P11" s="123">
        <v>1984</v>
      </c>
      <c r="Q11" s="123">
        <v>1985</v>
      </c>
      <c r="R11" s="123">
        <v>1986</v>
      </c>
      <c r="S11" s="123">
        <v>1987</v>
      </c>
      <c r="T11" s="123">
        <v>1988</v>
      </c>
      <c r="U11" s="123">
        <v>1989</v>
      </c>
      <c r="V11" s="123">
        <v>1990</v>
      </c>
      <c r="W11" s="123">
        <v>1991</v>
      </c>
      <c r="X11" s="123">
        <v>1992</v>
      </c>
      <c r="Y11" s="123">
        <v>1993</v>
      </c>
      <c r="Z11" s="123">
        <v>1994</v>
      </c>
      <c r="AA11" s="123">
        <v>1995</v>
      </c>
      <c r="AB11" s="123">
        <v>1996</v>
      </c>
      <c r="AC11" s="123">
        <v>1997</v>
      </c>
      <c r="AD11" s="123">
        <v>1998</v>
      </c>
      <c r="AE11" s="123">
        <v>1999</v>
      </c>
      <c r="AF11" s="123">
        <v>2000</v>
      </c>
      <c r="AG11" s="123">
        <v>2001</v>
      </c>
      <c r="AH11" s="124">
        <v>2002</v>
      </c>
      <c r="AI11" s="124">
        <v>2003</v>
      </c>
      <c r="AJ11" s="123">
        <v>2004</v>
      </c>
      <c r="AK11" s="123">
        <v>2005</v>
      </c>
      <c r="AL11" s="123">
        <v>2006</v>
      </c>
      <c r="AM11" s="123">
        <v>2007</v>
      </c>
      <c r="AN11" s="123">
        <v>2008</v>
      </c>
    </row>
    <row r="12" spans="1:40" s="125" customFormat="1" ht="15">
      <c r="A12" s="125" t="s">
        <v>501</v>
      </c>
      <c r="B12" s="126">
        <v>177.19727468972627</v>
      </c>
      <c r="C12" s="126">
        <v>168.34303812389493</v>
      </c>
      <c r="D12" s="126">
        <v>176.90841266091059</v>
      </c>
      <c r="E12" s="126">
        <v>186.87104311021986</v>
      </c>
      <c r="F12" s="126">
        <v>184.57251918658665</v>
      </c>
      <c r="G12" s="126">
        <v>186.29140342984667</v>
      </c>
      <c r="H12" s="126">
        <v>193.35189234518296</v>
      </c>
      <c r="I12" s="126">
        <v>184.25948402326804</v>
      </c>
      <c r="J12" s="126">
        <v>185.85459898304066</v>
      </c>
      <c r="K12" s="126">
        <v>190.2075550425072</v>
      </c>
      <c r="L12" s="126">
        <v>184.70230308863896</v>
      </c>
      <c r="M12" s="126">
        <v>183.68222465718065</v>
      </c>
      <c r="N12" s="126">
        <v>172.26069972590463</v>
      </c>
      <c r="O12" s="126">
        <v>174.89008220096875</v>
      </c>
      <c r="P12" s="126">
        <v>189.15320406364</v>
      </c>
      <c r="Q12" s="126">
        <v>198.76608179633615</v>
      </c>
      <c r="R12" s="126">
        <v>204.74091800237238</v>
      </c>
      <c r="S12" s="126">
        <v>207.43818868282736</v>
      </c>
      <c r="T12" s="126">
        <v>212.08545265091962</v>
      </c>
      <c r="U12" s="126">
        <v>207.88159043292106</v>
      </c>
      <c r="V12" s="126">
        <v>207.25021524292868</v>
      </c>
      <c r="W12" s="126">
        <v>205.10850481680666</v>
      </c>
      <c r="X12" s="126">
        <v>192.0742928760486</v>
      </c>
      <c r="Y12" s="126">
        <v>193.2471589442318</v>
      </c>
      <c r="Z12" s="126">
        <v>209.39890112131891</v>
      </c>
      <c r="AA12" s="126">
        <v>213.57135970636907</v>
      </c>
      <c r="AB12" s="126">
        <v>223.02796153151135</v>
      </c>
      <c r="AC12" s="126">
        <v>221.65999689525754</v>
      </c>
      <c r="AD12" s="126">
        <v>226.03763743793635</v>
      </c>
      <c r="AE12" s="126">
        <v>225.34476081234052</v>
      </c>
      <c r="AF12" s="126">
        <v>215.2547215750242</v>
      </c>
      <c r="AG12" s="126">
        <v>226.289217392751</v>
      </c>
      <c r="AH12" s="126">
        <v>224.72768154787153</v>
      </c>
      <c r="AI12" s="126">
        <v>226.501</v>
      </c>
      <c r="AJ12" s="126">
        <v>233.5001</v>
      </c>
      <c r="AK12" s="126">
        <v>227.5001</v>
      </c>
      <c r="AL12" s="126">
        <v>218.96418562207</v>
      </c>
      <c r="AM12" s="126">
        <v>219.814960419632</v>
      </c>
      <c r="AN12" s="126">
        <v>217.496031137011</v>
      </c>
    </row>
    <row r="13" spans="1:40" s="128" customFormat="1" ht="14.25">
      <c r="A13" s="128" t="s">
        <v>502</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31"/>
      <c r="AG13" s="131"/>
      <c r="AH13" s="131"/>
      <c r="AI13" s="129"/>
      <c r="AJ13" s="129"/>
      <c r="AK13" s="129"/>
      <c r="AL13" s="132"/>
      <c r="AM13" s="129"/>
      <c r="AN13" s="129"/>
    </row>
    <row r="14" spans="1:40" s="125" customFormat="1" ht="18">
      <c r="A14" s="125" t="s">
        <v>232</v>
      </c>
      <c r="B14" s="126">
        <v>59.70486012594568</v>
      </c>
      <c r="C14" s="126">
        <v>58.36126492845208</v>
      </c>
      <c r="D14" s="126">
        <v>60.53939913191268</v>
      </c>
      <c r="E14" s="126">
        <v>65.07448782458175</v>
      </c>
      <c r="F14" s="126">
        <v>60.64805130933992</v>
      </c>
      <c r="G14" s="126">
        <v>64.54913582093201</v>
      </c>
      <c r="H14" s="126">
        <v>71.15898395259305</v>
      </c>
      <c r="I14" s="126">
        <v>74.16619964932426</v>
      </c>
      <c r="J14" s="126">
        <v>74.53675780028901</v>
      </c>
      <c r="K14" s="126">
        <v>75.30340037807758</v>
      </c>
      <c r="L14" s="126">
        <v>71.03351940118348</v>
      </c>
      <c r="M14" s="126">
        <v>72.57822541401217</v>
      </c>
      <c r="N14" s="126">
        <v>71.66929665405642</v>
      </c>
      <c r="O14" s="126">
        <v>75.86782288532146</v>
      </c>
      <c r="P14" s="126">
        <v>80.56245268312092</v>
      </c>
      <c r="Q14" s="126">
        <v>82.29452703795583</v>
      </c>
      <c r="R14" s="126">
        <v>87.23669995394174</v>
      </c>
      <c r="S14" s="126">
        <v>88.90473061995839</v>
      </c>
      <c r="T14" s="126">
        <v>93.07707292624052</v>
      </c>
      <c r="U14" s="126">
        <v>94.61924147961787</v>
      </c>
      <c r="V14" s="126">
        <v>91.33515633563535</v>
      </c>
      <c r="W14" s="126">
        <v>89.83929462689989</v>
      </c>
      <c r="X14" s="126">
        <v>89.73921061412547</v>
      </c>
      <c r="Y14" s="126">
        <v>86.23596803201666</v>
      </c>
      <c r="Z14" s="126">
        <v>90.93945845635365</v>
      </c>
      <c r="AA14" s="126">
        <v>92.04790134298003</v>
      </c>
      <c r="AB14" s="126">
        <v>92.58945786912648</v>
      </c>
      <c r="AC14" s="126">
        <v>92.19420492269064</v>
      </c>
      <c r="AD14" s="126">
        <v>95.86023911183075</v>
      </c>
      <c r="AE14" s="126">
        <v>98.42585056625413</v>
      </c>
      <c r="AF14" s="126">
        <v>98.24710698993316</v>
      </c>
      <c r="AG14" s="126">
        <v>99.68236604688974</v>
      </c>
      <c r="AH14" s="126">
        <v>105.199945294027</v>
      </c>
      <c r="AI14" s="126">
        <v>105.501</v>
      </c>
      <c r="AJ14" s="126">
        <v>109.501</v>
      </c>
      <c r="AK14" s="126">
        <v>112.501</v>
      </c>
      <c r="AL14" s="132">
        <v>110.294862555129</v>
      </c>
      <c r="AM14" s="126">
        <v>114.240355937253</v>
      </c>
      <c r="AN14" s="126">
        <v>118.772506478159</v>
      </c>
    </row>
    <row r="15" spans="1:40" s="128" customFormat="1" ht="16.5">
      <c r="A15" s="128" t="s">
        <v>233</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1"/>
      <c r="AG15" s="131"/>
      <c r="AH15" s="131"/>
      <c r="AI15" s="129"/>
      <c r="AJ15" s="129"/>
      <c r="AK15" s="129"/>
      <c r="AL15" s="132"/>
      <c r="AM15" s="129"/>
      <c r="AN15" s="129"/>
    </row>
    <row r="16" spans="1:40" s="125" customFormat="1" ht="15">
      <c r="A16" s="125" t="s">
        <v>503</v>
      </c>
      <c r="B16" s="126">
        <v>185.50780802298075</v>
      </c>
      <c r="C16" s="126">
        <v>176</v>
      </c>
      <c r="D16" s="126">
        <v>176.6003157772321</v>
      </c>
      <c r="E16" s="126">
        <v>184.8826187719254</v>
      </c>
      <c r="F16" s="126">
        <v>158.7413215546963</v>
      </c>
      <c r="G16" s="126">
        <v>177.37618770277507</v>
      </c>
      <c r="H16" s="126">
        <v>203.15801263203608</v>
      </c>
      <c r="I16" s="126">
        <v>204.38040219986982</v>
      </c>
      <c r="J16" s="126">
        <v>206</v>
      </c>
      <c r="K16" s="126">
        <v>215.4045123710074</v>
      </c>
      <c r="L16" s="126">
        <v>208.82378360097124</v>
      </c>
      <c r="M16" s="126">
        <v>220.5370415565136</v>
      </c>
      <c r="N16" s="126">
        <v>215.17097902239618</v>
      </c>
      <c r="O16" s="126">
        <v>208.75990599897256</v>
      </c>
      <c r="P16" s="126">
        <v>219.2900370507811</v>
      </c>
      <c r="Q16" s="126">
        <v>248.2478442449335</v>
      </c>
      <c r="R16" s="126">
        <v>252.29789788798973</v>
      </c>
      <c r="S16" s="126">
        <v>259.3009585032666</v>
      </c>
      <c r="T16" s="126">
        <v>251.6795777564271</v>
      </c>
      <c r="U16" s="126">
        <v>239.28236318492762</v>
      </c>
      <c r="V16" s="126">
        <v>243.57179786009584</v>
      </c>
      <c r="W16" s="126">
        <v>265.06229798497026</v>
      </c>
      <c r="X16" s="126">
        <v>245.32962399171626</v>
      </c>
      <c r="Y16" s="126">
        <v>247.11049312769495</v>
      </c>
      <c r="Z16" s="126">
        <v>263.0108140293191</v>
      </c>
      <c r="AA16" s="126">
        <v>257.5628010719948</v>
      </c>
      <c r="AB16" s="126">
        <v>275.98013432944265</v>
      </c>
      <c r="AC16" s="126">
        <v>250.94454438963976</v>
      </c>
      <c r="AD16" s="126">
        <v>258.2442233399555</v>
      </c>
      <c r="AE16" s="126">
        <v>247.69389374024476</v>
      </c>
      <c r="AF16" s="126">
        <v>227.04913660546939</v>
      </c>
      <c r="AG16" s="126">
        <v>254.20684688199697</v>
      </c>
      <c r="AH16" s="126">
        <v>248.4949207571339</v>
      </c>
      <c r="AI16" s="126">
        <v>248.501</v>
      </c>
      <c r="AJ16" s="126">
        <v>252.501</v>
      </c>
      <c r="AK16" s="126">
        <v>245.6</v>
      </c>
      <c r="AL16" s="132">
        <v>227.047862204126</v>
      </c>
      <c r="AM16" s="132">
        <v>223.875503403645</v>
      </c>
      <c r="AN16" s="126">
        <v>225.083351594199</v>
      </c>
    </row>
    <row r="17" spans="1:40" s="128" customFormat="1" ht="15">
      <c r="A17" s="128" t="s">
        <v>504</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31"/>
      <c r="AG17" s="131"/>
      <c r="AH17" s="131"/>
      <c r="AI17" s="129"/>
      <c r="AJ17" s="129"/>
      <c r="AK17" s="129"/>
      <c r="AL17" s="132"/>
      <c r="AM17" s="129"/>
      <c r="AN17" s="129"/>
    </row>
    <row r="18" spans="1:40" s="125" customFormat="1" ht="15">
      <c r="A18" s="125" t="s">
        <v>522</v>
      </c>
      <c r="B18" s="126"/>
      <c r="C18" s="126"/>
      <c r="D18" s="126"/>
      <c r="E18" s="126"/>
      <c r="F18" s="126"/>
      <c r="G18" s="126"/>
      <c r="H18" s="126"/>
      <c r="I18" s="126"/>
      <c r="J18" s="126"/>
      <c r="K18" s="126"/>
      <c r="L18" s="126"/>
      <c r="M18" s="126"/>
      <c r="N18" s="126"/>
      <c r="O18" s="132"/>
      <c r="P18" s="132"/>
      <c r="Q18" s="132"/>
      <c r="R18" s="132"/>
      <c r="S18" s="132"/>
      <c r="T18" s="132"/>
      <c r="U18" s="132"/>
      <c r="V18" s="132"/>
      <c r="W18" s="132"/>
      <c r="X18" s="132"/>
      <c r="Y18" s="132"/>
      <c r="Z18" s="132"/>
      <c r="AA18" s="132"/>
      <c r="AB18" s="132"/>
      <c r="AC18" s="132"/>
      <c r="AD18" s="132"/>
      <c r="AE18" s="132"/>
      <c r="AF18" s="132"/>
      <c r="AG18" s="132"/>
      <c r="AH18" s="126"/>
      <c r="AI18" s="126"/>
      <c r="AJ18" s="126"/>
      <c r="AK18" s="126"/>
      <c r="AL18" s="132"/>
      <c r="AM18" s="126"/>
      <c r="AN18" s="126"/>
    </row>
    <row r="19" spans="1:41" s="125" customFormat="1" ht="15">
      <c r="A19" s="125" t="s">
        <v>523</v>
      </c>
      <c r="B19" s="126">
        <v>34.570065704753866</v>
      </c>
      <c r="C19" s="126">
        <v>32.966369436446435</v>
      </c>
      <c r="D19" s="126">
        <v>33.94086157793775</v>
      </c>
      <c r="E19" s="126">
        <v>33.159055740495845</v>
      </c>
      <c r="F19" s="126">
        <v>33.028215294391565</v>
      </c>
      <c r="G19" s="126">
        <v>34.77840914480861</v>
      </c>
      <c r="H19" s="126">
        <v>34.31757520299088</v>
      </c>
      <c r="I19" s="126">
        <v>34.17906497753386</v>
      </c>
      <c r="J19" s="126">
        <v>33.866124903552254</v>
      </c>
      <c r="K19" s="126">
        <v>29.075371965156815</v>
      </c>
      <c r="L19" s="126">
        <v>25.43615619476137</v>
      </c>
      <c r="M19" s="126">
        <v>25.198466338865316</v>
      </c>
      <c r="N19" s="126">
        <v>25.892008754466453</v>
      </c>
      <c r="O19" s="126">
        <v>26.21765432991353</v>
      </c>
      <c r="P19" s="126">
        <v>26.282706507126758</v>
      </c>
      <c r="Q19" s="126">
        <v>24.146199892688724</v>
      </c>
      <c r="R19" s="126">
        <v>29.82432750385596</v>
      </c>
      <c r="S19" s="126">
        <v>30.68383539855707</v>
      </c>
      <c r="T19" s="126">
        <v>29.83817741683934</v>
      </c>
      <c r="U19" s="126">
        <v>28.685637096729224</v>
      </c>
      <c r="V19" s="126">
        <v>33.21270137265197</v>
      </c>
      <c r="W19" s="126">
        <v>29.648443721109665</v>
      </c>
      <c r="X19" s="126">
        <v>32.330727234332606</v>
      </c>
      <c r="Y19" s="126">
        <v>31.524899140542693</v>
      </c>
      <c r="Z19" s="126">
        <v>35.18939647390559</v>
      </c>
      <c r="AA19" s="126">
        <v>35.68080649633944</v>
      </c>
      <c r="AB19" s="126">
        <v>35.35485293781444</v>
      </c>
      <c r="AC19" s="126">
        <v>40.027318066044714</v>
      </c>
      <c r="AD19" s="126">
        <v>43.80363129566266</v>
      </c>
      <c r="AE19" s="126">
        <v>38.852200999675205</v>
      </c>
      <c r="AF19" s="126">
        <v>41.5263097736515</v>
      </c>
      <c r="AG19" s="126">
        <v>46.07936472990223</v>
      </c>
      <c r="AH19" s="126">
        <v>44.3959799722761</v>
      </c>
      <c r="AI19" s="126">
        <v>45.9</v>
      </c>
      <c r="AJ19" s="126">
        <v>52.92144</v>
      </c>
      <c r="AK19" s="126">
        <v>53.5001</v>
      </c>
      <c r="AL19" s="132">
        <v>60.579621666593</v>
      </c>
      <c r="AM19" s="132">
        <v>60.468227364965</v>
      </c>
      <c r="AN19" s="126">
        <v>50.967646396686</v>
      </c>
      <c r="AO19" s="126"/>
    </row>
    <row r="20" spans="1:38" s="128" customFormat="1" ht="14.25">
      <c r="A20" s="128" t="s">
        <v>508</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32"/>
    </row>
    <row r="21" spans="1:38" s="135" customFormat="1" ht="15">
      <c r="A21" s="135" t="s">
        <v>509</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36"/>
      <c r="AL21" s="643"/>
    </row>
    <row r="22" spans="1:40" ht="15">
      <c r="A22" s="121" t="s">
        <v>510</v>
      </c>
      <c r="B22" s="139">
        <v>456.98000854340654</v>
      </c>
      <c r="C22" s="139">
        <v>436</v>
      </c>
      <c r="D22" s="139">
        <v>447.9889891479931</v>
      </c>
      <c r="E22" s="139">
        <v>469.9872054472229</v>
      </c>
      <c r="F22" s="139">
        <v>436.9901073450144</v>
      </c>
      <c r="G22" s="139">
        <v>462.9951360983623</v>
      </c>
      <c r="H22" s="139">
        <v>501</v>
      </c>
      <c r="I22" s="139">
        <v>496.98515084999605</v>
      </c>
      <c r="J22" s="139">
        <v>500</v>
      </c>
      <c r="K22" s="139">
        <v>509.990839756749</v>
      </c>
      <c r="L22" s="139">
        <v>489</v>
      </c>
      <c r="M22" s="139">
        <v>501.9959579665718</v>
      </c>
      <c r="N22" s="139">
        <v>484.9929841568236</v>
      </c>
      <c r="O22" s="126">
        <v>485</v>
      </c>
      <c r="P22" s="126">
        <v>515.2884003046688</v>
      </c>
      <c r="Q22" s="126">
        <v>553.4546529719142</v>
      </c>
      <c r="R22" s="126">
        <v>575</v>
      </c>
      <c r="S22" s="126">
        <v>587</v>
      </c>
      <c r="T22" s="126">
        <v>586.6802807504266</v>
      </c>
      <c r="U22" s="126">
        <v>570.4688321941957</v>
      </c>
      <c r="V22" s="126">
        <v>576</v>
      </c>
      <c r="W22" s="126">
        <v>589.6585411497864</v>
      </c>
      <c r="X22" s="126">
        <v>560</v>
      </c>
      <c r="Y22" s="126">
        <v>559</v>
      </c>
      <c r="Z22" s="126">
        <v>598.5385700808972</v>
      </c>
      <c r="AA22" s="126">
        <v>598.8628686176834</v>
      </c>
      <c r="AB22" s="126">
        <v>628</v>
      </c>
      <c r="AC22" s="126">
        <v>604.8260642736326</v>
      </c>
      <c r="AD22" s="126">
        <v>623.9457311853853</v>
      </c>
      <c r="AE22" s="126">
        <v>609</v>
      </c>
      <c r="AF22" s="126">
        <v>581</v>
      </c>
      <c r="AG22" s="139">
        <v>625</v>
      </c>
      <c r="AH22" s="139">
        <v>622</v>
      </c>
      <c r="AI22" s="126">
        <v>626.403</v>
      </c>
      <c r="AJ22" s="133">
        <v>648.42354</v>
      </c>
      <c r="AK22" s="139">
        <v>639.1012</v>
      </c>
      <c r="AL22" s="139">
        <v>616.886532047918</v>
      </c>
      <c r="AM22" s="139">
        <v>618.3990471254949</v>
      </c>
      <c r="AN22" s="139">
        <v>612.319535606055</v>
      </c>
    </row>
    <row r="23" spans="1:38" s="135" customFormat="1" ht="15">
      <c r="A23" s="135" t="s">
        <v>511</v>
      </c>
      <c r="B23" s="662"/>
      <c r="C23" s="662"/>
      <c r="D23" s="662"/>
      <c r="E23" s="662"/>
      <c r="F23" s="662"/>
      <c r="G23" s="662"/>
      <c r="H23" s="662"/>
      <c r="I23" s="662"/>
      <c r="J23" s="662"/>
      <c r="K23" s="662"/>
      <c r="L23" s="662"/>
      <c r="M23" s="662"/>
      <c r="N23" s="66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662"/>
    </row>
    <row r="24" spans="2:56" ht="15">
      <c r="B24" s="125"/>
      <c r="C24" s="125"/>
      <c r="D24" s="125"/>
      <c r="E24" s="125"/>
      <c r="F24" s="125"/>
      <c r="G24" s="125"/>
      <c r="H24" s="125"/>
      <c r="I24" s="125"/>
      <c r="J24" s="125"/>
      <c r="K24" s="125"/>
      <c r="L24" s="125"/>
      <c r="M24" s="125"/>
      <c r="N24" s="125"/>
      <c r="O24" s="126"/>
      <c r="P24" s="126"/>
      <c r="Q24" s="126"/>
      <c r="R24" s="126"/>
      <c r="S24" s="126"/>
      <c r="T24" s="126"/>
      <c r="U24" s="126"/>
      <c r="V24" s="126"/>
      <c r="W24" s="126"/>
      <c r="X24" s="126"/>
      <c r="Y24" s="126"/>
      <c r="Z24" s="126"/>
      <c r="AA24" s="126"/>
      <c r="AB24" s="126"/>
      <c r="AC24" s="126"/>
      <c r="AD24" s="126"/>
      <c r="AE24" s="126"/>
      <c r="AF24" s="132"/>
      <c r="AG24" s="126"/>
      <c r="AH24" s="126"/>
      <c r="AI24" s="139"/>
      <c r="AL24" s="125"/>
      <c r="AM24" s="125"/>
      <c r="AN24" s="125"/>
      <c r="AO24" s="125"/>
      <c r="AP24" s="125"/>
      <c r="AQ24" s="125"/>
      <c r="AR24" s="125"/>
      <c r="AS24" s="125"/>
      <c r="AT24" s="125"/>
      <c r="AU24" s="125"/>
      <c r="AV24" s="125"/>
      <c r="AW24" s="125"/>
      <c r="AX24" s="125"/>
      <c r="AY24" s="125"/>
      <c r="AZ24" s="125"/>
      <c r="BA24" s="125"/>
      <c r="BB24" s="125"/>
      <c r="BC24" s="125"/>
      <c r="BD24" s="125"/>
    </row>
    <row r="25" spans="1:256" ht="15">
      <c r="A25" s="143" t="s">
        <v>235</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row>
    <row r="26" spans="1:35" s="145" customFormat="1" ht="14.25">
      <c r="A26" s="147" t="s">
        <v>515</v>
      </c>
      <c r="B26" s="144"/>
      <c r="C26" s="144"/>
      <c r="D26" s="144"/>
      <c r="E26" s="144"/>
      <c r="F26" s="144"/>
      <c r="AE26" s="146"/>
      <c r="AF26" s="146"/>
      <c r="AG26" s="146"/>
      <c r="AH26" s="146"/>
      <c r="AI26" s="146"/>
    </row>
    <row r="27" spans="2:256" s="145" customFormat="1" ht="14.25">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row>
    <row r="28" ht="15">
      <c r="A28" s="143" t="s">
        <v>236</v>
      </c>
    </row>
    <row r="29" spans="1:35" s="145" customFormat="1" ht="14.25">
      <c r="A29" s="147" t="s">
        <v>517</v>
      </c>
      <c r="B29" s="144"/>
      <c r="C29" s="144"/>
      <c r="D29" s="144"/>
      <c r="E29" s="144"/>
      <c r="F29" s="144"/>
      <c r="AE29" s="146"/>
      <c r="AF29" s="146"/>
      <c r="AG29" s="146"/>
      <c r="AH29" s="146"/>
      <c r="AI29" s="146"/>
    </row>
    <row r="30" spans="2:35" s="145" customFormat="1" ht="14.25">
      <c r="B30" s="144"/>
      <c r="C30" s="144"/>
      <c r="D30" s="144"/>
      <c r="E30" s="144"/>
      <c r="F30" s="144"/>
      <c r="AE30" s="146"/>
      <c r="AF30" s="146"/>
      <c r="AG30" s="146"/>
      <c r="AH30" s="146"/>
      <c r="AI30" s="146"/>
    </row>
    <row r="31" spans="2:35" s="145" customFormat="1" ht="14.25">
      <c r="B31" s="144"/>
      <c r="C31" s="144"/>
      <c r="D31" s="144"/>
      <c r="E31" s="144"/>
      <c r="F31" s="144"/>
      <c r="AE31" s="146"/>
      <c r="AF31" s="146"/>
      <c r="AG31" s="146"/>
      <c r="AH31" s="146"/>
      <c r="AI31" s="146"/>
    </row>
    <row r="32" spans="1:35" s="145" customFormat="1" ht="14.25">
      <c r="A32" s="143"/>
      <c r="B32" s="144"/>
      <c r="C32" s="144"/>
      <c r="D32" s="144"/>
      <c r="E32" s="144"/>
      <c r="F32" s="144"/>
      <c r="AE32" s="146"/>
      <c r="AF32" s="146"/>
      <c r="AG32" s="146"/>
      <c r="AH32" s="146"/>
      <c r="AI32" s="146"/>
    </row>
    <row r="33" spans="2:39" s="145" customFormat="1" ht="14.25">
      <c r="B33" s="144"/>
      <c r="C33" s="144"/>
      <c r="D33" s="144"/>
      <c r="E33" s="144"/>
      <c r="F33" s="144"/>
      <c r="AA33" s="150"/>
      <c r="AB33" s="150"/>
      <c r="AC33" s="150"/>
      <c r="AD33" s="150"/>
      <c r="AE33" s="132"/>
      <c r="AF33" s="132"/>
      <c r="AG33" s="132"/>
      <c r="AH33" s="132"/>
      <c r="AI33" s="132"/>
      <c r="AJ33" s="150"/>
      <c r="AK33" s="150"/>
      <c r="AL33" s="150"/>
      <c r="AM33" s="150"/>
    </row>
    <row r="34" spans="2:39" ht="15">
      <c r="B34" s="144"/>
      <c r="C34" s="144"/>
      <c r="AA34" s="125"/>
      <c r="AB34" s="125"/>
      <c r="AC34" s="125"/>
      <c r="AD34" s="125"/>
      <c r="AE34" s="126"/>
      <c r="AF34" s="126"/>
      <c r="AG34" s="126"/>
      <c r="AH34" s="126"/>
      <c r="AI34" s="126"/>
      <c r="AJ34" s="125"/>
      <c r="AK34" s="125"/>
      <c r="AL34" s="125"/>
      <c r="AM34" s="125"/>
    </row>
    <row r="35" spans="27:39" ht="15">
      <c r="AA35" s="125"/>
      <c r="AB35" s="125"/>
      <c r="AC35" s="125"/>
      <c r="AD35" s="125"/>
      <c r="AE35" s="126"/>
      <c r="AF35" s="126"/>
      <c r="AG35" s="126"/>
      <c r="AH35" s="126"/>
      <c r="AI35" s="126"/>
      <c r="AJ35" s="126"/>
      <c r="AK35" s="126"/>
      <c r="AL35" s="126"/>
      <c r="AM35" s="125"/>
    </row>
    <row r="36" spans="27:39" ht="15">
      <c r="AA36" s="125"/>
      <c r="AB36" s="125"/>
      <c r="AC36" s="125"/>
      <c r="AD36" s="125"/>
      <c r="AE36" s="126"/>
      <c r="AF36" s="151"/>
      <c r="AG36" s="151"/>
      <c r="AH36" s="151"/>
      <c r="AI36" s="151"/>
      <c r="AJ36" s="151"/>
      <c r="AK36" s="151"/>
      <c r="AL36" s="151"/>
      <c r="AM36" s="125"/>
    </row>
    <row r="37" spans="27:39" ht="15">
      <c r="AA37" s="125"/>
      <c r="AB37" s="125"/>
      <c r="AC37" s="125"/>
      <c r="AD37" s="125"/>
      <c r="AE37" s="126"/>
      <c r="AF37" s="126"/>
      <c r="AG37" s="126"/>
      <c r="AH37" s="126"/>
      <c r="AI37" s="126"/>
      <c r="AJ37" s="125"/>
      <c r="AK37" s="125"/>
      <c r="AL37" s="125"/>
      <c r="AM37" s="125"/>
    </row>
    <row r="38" spans="27:39" ht="15">
      <c r="AA38" s="125"/>
      <c r="AB38" s="125"/>
      <c r="AC38" s="125"/>
      <c r="AD38" s="125"/>
      <c r="AE38" s="126"/>
      <c r="AF38" s="126"/>
      <c r="AG38" s="126"/>
      <c r="AH38" s="126"/>
      <c r="AI38" s="126"/>
      <c r="AJ38" s="125"/>
      <c r="AK38" s="125"/>
      <c r="AL38" s="125"/>
      <c r="AM38" s="125"/>
    </row>
    <row r="39" spans="27:39" ht="15">
      <c r="AA39" s="125"/>
      <c r="AB39" s="125"/>
      <c r="AC39" s="125"/>
      <c r="AD39" s="125"/>
      <c r="AE39" s="126"/>
      <c r="AF39" s="126"/>
      <c r="AG39" s="126"/>
      <c r="AH39" s="126"/>
      <c r="AI39" s="126"/>
      <c r="AJ39" s="126"/>
      <c r="AK39" s="126"/>
      <c r="AL39" s="126"/>
      <c r="AM39" s="125"/>
    </row>
    <row r="40" spans="27:39" ht="15">
      <c r="AA40" s="125"/>
      <c r="AB40" s="125"/>
      <c r="AC40" s="125"/>
      <c r="AD40" s="125"/>
      <c r="AE40" s="126"/>
      <c r="AF40" s="151"/>
      <c r="AG40" s="151"/>
      <c r="AH40" s="151"/>
      <c r="AI40" s="151"/>
      <c r="AJ40" s="151"/>
      <c r="AK40" s="151"/>
      <c r="AL40" s="151"/>
      <c r="AM40" s="125"/>
    </row>
    <row r="41" spans="27:39" ht="15">
      <c r="AA41" s="125"/>
      <c r="AB41" s="125"/>
      <c r="AC41" s="125"/>
      <c r="AD41" s="125"/>
      <c r="AE41" s="126"/>
      <c r="AF41" s="126"/>
      <c r="AG41" s="126"/>
      <c r="AH41" s="126"/>
      <c r="AI41" s="126"/>
      <c r="AJ41" s="125"/>
      <c r="AK41" s="125"/>
      <c r="AL41" s="125"/>
      <c r="AM41" s="125"/>
    </row>
    <row r="42" spans="27:39" ht="15">
      <c r="AA42" s="125"/>
      <c r="AB42" s="125"/>
      <c r="AC42" s="125"/>
      <c r="AD42" s="125"/>
      <c r="AE42" s="126"/>
      <c r="AF42" s="126"/>
      <c r="AG42" s="126"/>
      <c r="AH42" s="126"/>
      <c r="AI42" s="126"/>
      <c r="AJ42" s="125"/>
      <c r="AK42" s="125"/>
      <c r="AL42" s="125"/>
      <c r="AM42" s="125"/>
    </row>
    <row r="43" spans="27:39" ht="15">
      <c r="AA43" s="125"/>
      <c r="AB43" s="125"/>
      <c r="AC43" s="125"/>
      <c r="AD43" s="125"/>
      <c r="AE43" s="126"/>
      <c r="AF43" s="126"/>
      <c r="AG43" s="126"/>
      <c r="AH43" s="126"/>
      <c r="AI43" s="126"/>
      <c r="AJ43" s="126"/>
      <c r="AK43" s="126"/>
      <c r="AL43" s="126"/>
      <c r="AM43" s="125"/>
    </row>
    <row r="44" spans="27:39" ht="15">
      <c r="AA44" s="125"/>
      <c r="AB44" s="125"/>
      <c r="AC44" s="125"/>
      <c r="AD44" s="125"/>
      <c r="AE44" s="126"/>
      <c r="AF44" s="151"/>
      <c r="AG44" s="151"/>
      <c r="AH44" s="151"/>
      <c r="AI44" s="151"/>
      <c r="AJ44" s="151"/>
      <c r="AK44" s="151"/>
      <c r="AL44" s="151"/>
      <c r="AM44" s="125"/>
    </row>
    <row r="45" spans="27:39" ht="15">
      <c r="AA45" s="125"/>
      <c r="AB45" s="125"/>
      <c r="AC45" s="125"/>
      <c r="AD45" s="125"/>
      <c r="AE45" s="126"/>
      <c r="AF45" s="126"/>
      <c r="AG45" s="126"/>
      <c r="AH45" s="126"/>
      <c r="AI45" s="126"/>
      <c r="AJ45" s="125"/>
      <c r="AK45" s="125"/>
      <c r="AL45" s="125"/>
      <c r="AM45" s="125"/>
    </row>
    <row r="46" spans="27:39" ht="15">
      <c r="AA46" s="125"/>
      <c r="AB46" s="125"/>
      <c r="AC46" s="125"/>
      <c r="AD46" s="125"/>
      <c r="AE46" s="126"/>
      <c r="AF46" s="126"/>
      <c r="AG46" s="126"/>
      <c r="AH46" s="126"/>
      <c r="AI46" s="126"/>
      <c r="AJ46" s="126"/>
      <c r="AK46" s="126"/>
      <c r="AL46" s="126"/>
      <c r="AM46" s="125"/>
    </row>
    <row r="47" spans="27:39" ht="15">
      <c r="AA47" s="125"/>
      <c r="AB47" s="125"/>
      <c r="AC47" s="125"/>
      <c r="AD47" s="125"/>
      <c r="AE47" s="126"/>
      <c r="AF47" s="126"/>
      <c r="AG47" s="126"/>
      <c r="AH47" s="126"/>
      <c r="AI47" s="126"/>
      <c r="AJ47" s="126"/>
      <c r="AK47" s="126"/>
      <c r="AL47" s="126"/>
      <c r="AM47" s="125"/>
    </row>
    <row r="48" spans="27:39" ht="15">
      <c r="AA48" s="125"/>
      <c r="AB48" s="125"/>
      <c r="AC48" s="125"/>
      <c r="AD48" s="125"/>
      <c r="AE48" s="126"/>
      <c r="AF48" s="151"/>
      <c r="AG48" s="151"/>
      <c r="AH48" s="151"/>
      <c r="AI48" s="151"/>
      <c r="AJ48" s="151"/>
      <c r="AK48" s="151"/>
      <c r="AL48" s="151"/>
      <c r="AM48" s="125"/>
    </row>
    <row r="49" spans="27:39" ht="15">
      <c r="AA49" s="125"/>
      <c r="AB49" s="125"/>
      <c r="AC49" s="125"/>
      <c r="AD49" s="125"/>
      <c r="AE49" s="126"/>
      <c r="AF49" s="126"/>
      <c r="AG49" s="126"/>
      <c r="AH49" s="126"/>
      <c r="AI49" s="126"/>
      <c r="AJ49" s="125"/>
      <c r="AK49" s="125"/>
      <c r="AL49" s="125"/>
      <c r="AM49" s="125"/>
    </row>
    <row r="50" spans="27:39" ht="15">
      <c r="AA50" s="125"/>
      <c r="AB50" s="125"/>
      <c r="AC50" s="125"/>
      <c r="AD50" s="125"/>
      <c r="AE50" s="126"/>
      <c r="AF50" s="126"/>
      <c r="AG50" s="126"/>
      <c r="AH50" s="126"/>
      <c r="AI50" s="126"/>
      <c r="AJ50" s="125"/>
      <c r="AK50" s="125"/>
      <c r="AL50" s="125"/>
      <c r="AM50" s="125"/>
    </row>
    <row r="51" spans="31:35" ht="15">
      <c r="AE51" s="139"/>
      <c r="AF51" s="139"/>
      <c r="AG51" s="139"/>
      <c r="AH51" s="139"/>
      <c r="AI51" s="139"/>
    </row>
    <row r="52" spans="31:35" ht="15">
      <c r="AE52" s="139"/>
      <c r="AF52" s="139"/>
      <c r="AG52" s="139"/>
      <c r="AH52" s="139"/>
      <c r="AI52" s="139"/>
    </row>
    <row r="53" spans="31:35" ht="15">
      <c r="AE53" s="139"/>
      <c r="AF53" s="139"/>
      <c r="AG53" s="139"/>
      <c r="AH53" s="139"/>
      <c r="AI53" s="139"/>
    </row>
    <row r="54" spans="31:35" ht="15">
      <c r="AE54" s="139"/>
      <c r="AF54" s="139"/>
      <c r="AG54" s="139"/>
      <c r="AH54" s="139"/>
      <c r="AI54" s="139"/>
    </row>
    <row r="55" spans="31:35" ht="15">
      <c r="AE55" s="139"/>
      <c r="AF55" s="139"/>
      <c r="AG55" s="139"/>
      <c r="AH55" s="139"/>
      <c r="AI55" s="139"/>
    </row>
    <row r="56" spans="31:35" ht="15">
      <c r="AE56" s="139"/>
      <c r="AF56" s="139"/>
      <c r="AG56" s="139"/>
      <c r="AH56" s="139"/>
      <c r="AI56" s="139"/>
    </row>
    <row r="57" spans="31:35" ht="15">
      <c r="AE57" s="139"/>
      <c r="AF57" s="139"/>
      <c r="AG57" s="139"/>
      <c r="AH57" s="139"/>
      <c r="AI57" s="139"/>
    </row>
  </sheetData>
  <sheetProtection/>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8:AO82"/>
  <sheetViews>
    <sheetView zoomScale="75" zoomScaleNormal="75" workbookViewId="0" topLeftCell="A1">
      <pane xSplit="1" topLeftCell="B1" activePane="topRight" state="frozen"/>
      <selection pane="topLeft" activeCell="A1" sqref="A1"/>
      <selection pane="topRight" activeCell="B1" sqref="B1"/>
    </sheetView>
  </sheetViews>
  <sheetFormatPr defaultColWidth="9.00390625" defaultRowHeight="12"/>
  <cols>
    <col min="1" max="1" width="55.125" style="153" customWidth="1"/>
    <col min="2" max="34" width="6.75390625" style="153" customWidth="1"/>
    <col min="35" max="36" width="7.875" style="153" customWidth="1"/>
    <col min="37" max="40" width="8.00390625" style="153" customWidth="1"/>
    <col min="41" max="16384" width="11.375" style="153" customWidth="1"/>
  </cols>
  <sheetData>
    <row r="1" ht="15"/>
    <row r="2" ht="15"/>
    <row r="3" ht="15"/>
    <row r="4" ht="15"/>
    <row r="5" ht="15"/>
    <row r="8" ht="15.75">
      <c r="A8" s="152" t="s">
        <v>459</v>
      </c>
    </row>
    <row r="9" s="152" customFormat="1" ht="15.75">
      <c r="A9" s="154" t="s">
        <v>460</v>
      </c>
    </row>
    <row r="10" s="152" customFormat="1" ht="15.75"/>
    <row r="11" spans="2:41" s="155" customFormat="1" ht="15.75">
      <c r="B11" s="155">
        <v>1970</v>
      </c>
      <c r="C11" s="155">
        <v>1971</v>
      </c>
      <c r="D11" s="155">
        <v>1972</v>
      </c>
      <c r="E11" s="155">
        <v>1973</v>
      </c>
      <c r="F11" s="155">
        <v>1974</v>
      </c>
      <c r="G11" s="155">
        <v>1975</v>
      </c>
      <c r="H11" s="155">
        <v>1976</v>
      </c>
      <c r="I11" s="155">
        <v>1977</v>
      </c>
      <c r="J11" s="155">
        <v>1978</v>
      </c>
      <c r="K11" s="155">
        <v>1979</v>
      </c>
      <c r="L11" s="155">
        <v>1980</v>
      </c>
      <c r="M11" s="155">
        <v>1981</v>
      </c>
      <c r="N11" s="155">
        <v>1982</v>
      </c>
      <c r="O11" s="155">
        <v>1983</v>
      </c>
      <c r="P11" s="155">
        <v>1984</v>
      </c>
      <c r="Q11" s="155">
        <v>1985</v>
      </c>
      <c r="R11" s="155">
        <v>1986</v>
      </c>
      <c r="S11" s="155">
        <v>1987</v>
      </c>
      <c r="T11" s="155">
        <v>1988</v>
      </c>
      <c r="U11" s="155">
        <v>1989</v>
      </c>
      <c r="V11" s="155">
        <v>1990</v>
      </c>
      <c r="W11" s="155">
        <v>1991</v>
      </c>
      <c r="X11" s="155">
        <v>1992</v>
      </c>
      <c r="Y11" s="155">
        <v>1993</v>
      </c>
      <c r="Z11" s="155">
        <v>1994</v>
      </c>
      <c r="AA11" s="155">
        <v>1995</v>
      </c>
      <c r="AB11" s="155">
        <v>1996</v>
      </c>
      <c r="AC11" s="155">
        <v>1997</v>
      </c>
      <c r="AD11" s="155">
        <v>1998</v>
      </c>
      <c r="AE11" s="155">
        <v>1999</v>
      </c>
      <c r="AF11" s="155">
        <v>2000</v>
      </c>
      <c r="AG11" s="155">
        <v>2001</v>
      </c>
      <c r="AH11" s="155">
        <v>2002</v>
      </c>
      <c r="AI11" s="155">
        <v>2003</v>
      </c>
      <c r="AJ11" s="155">
        <v>2004</v>
      </c>
      <c r="AK11" s="155">
        <v>2005</v>
      </c>
      <c r="AL11" s="155">
        <v>2006</v>
      </c>
      <c r="AM11" s="155">
        <v>2007</v>
      </c>
      <c r="AN11" s="155">
        <v>2008</v>
      </c>
      <c r="AO11" s="123"/>
    </row>
    <row r="12" spans="1:40" s="156" customFormat="1" ht="15">
      <c r="A12" s="156" t="s">
        <v>518</v>
      </c>
      <c r="B12" s="156">
        <v>350</v>
      </c>
      <c r="C12" s="156">
        <v>325</v>
      </c>
      <c r="D12" s="156">
        <v>332</v>
      </c>
      <c r="E12" s="156">
        <v>341</v>
      </c>
      <c r="F12" s="156">
        <v>306</v>
      </c>
      <c r="G12" s="156">
        <v>302</v>
      </c>
      <c r="H12" s="156">
        <v>332</v>
      </c>
      <c r="I12" s="156">
        <v>327</v>
      </c>
      <c r="J12" s="156">
        <v>310</v>
      </c>
      <c r="K12" s="156">
        <v>315</v>
      </c>
      <c r="L12" s="156">
        <v>285</v>
      </c>
      <c r="M12" s="156">
        <v>262</v>
      </c>
      <c r="N12" s="156">
        <v>241</v>
      </c>
      <c r="O12" s="157">
        <v>215.38444444444443</v>
      </c>
      <c r="P12" s="157">
        <v>204.5897222222222</v>
      </c>
      <c r="Q12" s="157">
        <v>209.86138888888888</v>
      </c>
      <c r="R12" s="157">
        <v>209.01694444444445</v>
      </c>
      <c r="S12" s="157">
        <v>209.9497222222222</v>
      </c>
      <c r="T12" s="157">
        <v>201.83083333333335</v>
      </c>
      <c r="U12" s="157">
        <v>193.70138888888889</v>
      </c>
      <c r="V12" s="157">
        <v>191.26722222222224</v>
      </c>
      <c r="W12" s="157">
        <v>186.2175</v>
      </c>
      <c r="X12" s="157">
        <v>185.85944444444442</v>
      </c>
      <c r="Y12" s="157">
        <v>185.00361111111113</v>
      </c>
      <c r="Z12" s="157">
        <v>200.79472222222222</v>
      </c>
      <c r="AA12" s="157">
        <v>198.57333333333332</v>
      </c>
      <c r="AB12" s="157">
        <v>210.91277777777773</v>
      </c>
      <c r="AC12" s="157">
        <v>201.64055555555555</v>
      </c>
      <c r="AD12" s="157">
        <v>207.8313888888889</v>
      </c>
      <c r="AE12" s="157">
        <v>201.61472222222218</v>
      </c>
      <c r="AF12" s="157">
        <v>196.91944444444445</v>
      </c>
      <c r="AG12" s="158">
        <v>199.74722222222218</v>
      </c>
      <c r="AH12" s="157">
        <v>202.9525</v>
      </c>
      <c r="AI12" s="157">
        <v>207.81444444444443</v>
      </c>
      <c r="AJ12" s="157">
        <v>207.27777777777777</v>
      </c>
      <c r="AK12" s="157">
        <v>203.86277777777775</v>
      </c>
      <c r="AL12" s="157">
        <v>204.48194444444445</v>
      </c>
      <c r="AM12" s="157">
        <v>202.50583333333333</v>
      </c>
      <c r="AN12" s="157">
        <v>193.61333333333334</v>
      </c>
    </row>
    <row r="13" spans="1:40" s="159" customFormat="1" ht="15">
      <c r="A13" s="159" t="s">
        <v>524</v>
      </c>
      <c r="O13" s="160"/>
      <c r="P13" s="160"/>
      <c r="Q13" s="160"/>
      <c r="R13" s="160"/>
      <c r="S13" s="160"/>
      <c r="T13" s="160"/>
      <c r="U13" s="160"/>
      <c r="V13" s="160"/>
      <c r="W13" s="160"/>
      <c r="X13" s="160"/>
      <c r="Y13" s="160"/>
      <c r="Z13" s="160"/>
      <c r="AA13" s="160"/>
      <c r="AB13" s="160"/>
      <c r="AC13" s="160"/>
      <c r="AF13" s="160"/>
      <c r="AG13" s="158"/>
      <c r="AH13" s="161"/>
      <c r="AI13" s="161"/>
      <c r="AJ13" s="161"/>
      <c r="AK13" s="161"/>
      <c r="AL13" s="161"/>
      <c r="AM13" s="161"/>
      <c r="AN13" s="161"/>
    </row>
    <row r="14" spans="1:40" s="162" customFormat="1" ht="15">
      <c r="A14" s="162" t="s">
        <v>519</v>
      </c>
      <c r="O14" s="168">
        <v>0</v>
      </c>
      <c r="P14" s="168">
        <v>0</v>
      </c>
      <c r="Q14" s="168">
        <v>0.8425</v>
      </c>
      <c r="R14" s="168">
        <v>2.3436111111111106</v>
      </c>
      <c r="S14" s="168">
        <v>3.1536111111111107</v>
      </c>
      <c r="T14" s="168">
        <v>4.028333333333333</v>
      </c>
      <c r="U14" s="168">
        <v>5.335277777777778</v>
      </c>
      <c r="V14" s="168">
        <v>6.706666666666666</v>
      </c>
      <c r="W14" s="168">
        <v>7.160277777777778</v>
      </c>
      <c r="X14" s="168">
        <v>8.035277777777777</v>
      </c>
      <c r="Y14" s="168">
        <v>7.950833333333333</v>
      </c>
      <c r="Z14" s="168">
        <v>7.931666666666666</v>
      </c>
      <c r="AA14" s="168">
        <v>7.921944444444445</v>
      </c>
      <c r="AB14" s="168">
        <v>8.155</v>
      </c>
      <c r="AC14" s="168">
        <v>8.60222222222222</v>
      </c>
      <c r="AD14" s="168">
        <v>8.738333333333333</v>
      </c>
      <c r="AE14" s="168">
        <v>8.62888888888889</v>
      </c>
      <c r="AF14" s="168">
        <v>7.925277777777778</v>
      </c>
      <c r="AG14" s="180">
        <v>9.002777777777778</v>
      </c>
      <c r="AH14" s="168">
        <v>9.22861111111111</v>
      </c>
      <c r="AI14" s="163">
        <v>10.311111111111112</v>
      </c>
      <c r="AJ14" s="163">
        <v>10.155555555555555</v>
      </c>
      <c r="AK14" s="163">
        <v>9.538055555555555</v>
      </c>
      <c r="AL14" s="168">
        <v>9.8325</v>
      </c>
      <c r="AM14" s="163">
        <v>10.809444444444443</v>
      </c>
      <c r="AN14" s="163">
        <v>10.474444444444446</v>
      </c>
    </row>
    <row r="15" spans="1:40" s="159" customFormat="1" ht="15">
      <c r="A15" s="159" t="s">
        <v>525</v>
      </c>
      <c r="O15" s="160"/>
      <c r="P15" s="160"/>
      <c r="Q15" s="160"/>
      <c r="R15" s="160"/>
      <c r="S15" s="160"/>
      <c r="T15" s="160"/>
      <c r="U15" s="160"/>
      <c r="V15" s="160"/>
      <c r="W15" s="160"/>
      <c r="X15" s="160"/>
      <c r="Y15" s="160"/>
      <c r="Z15" s="160"/>
      <c r="AA15" s="160"/>
      <c r="AB15" s="160"/>
      <c r="AC15" s="160"/>
      <c r="AF15" s="160"/>
      <c r="AG15" s="158"/>
      <c r="AH15" s="161"/>
      <c r="AI15" s="161"/>
      <c r="AJ15" s="161"/>
      <c r="AK15" s="164"/>
      <c r="AL15" s="164"/>
      <c r="AN15" s="161"/>
    </row>
    <row r="16" spans="1:40" s="162" customFormat="1" ht="15">
      <c r="A16" s="162" t="s">
        <v>520</v>
      </c>
      <c r="B16" s="162">
        <v>18</v>
      </c>
      <c r="C16" s="162">
        <v>17</v>
      </c>
      <c r="D16" s="162">
        <v>17</v>
      </c>
      <c r="E16" s="162">
        <v>19</v>
      </c>
      <c r="F16" s="162">
        <v>21</v>
      </c>
      <c r="G16" s="162">
        <v>22</v>
      </c>
      <c r="H16" s="162">
        <v>21</v>
      </c>
      <c r="I16" s="162">
        <v>17</v>
      </c>
      <c r="J16" s="162">
        <v>18</v>
      </c>
      <c r="K16" s="162">
        <v>21</v>
      </c>
      <c r="L16" s="162">
        <v>19</v>
      </c>
      <c r="M16" s="162">
        <v>17</v>
      </c>
      <c r="N16" s="162">
        <v>19</v>
      </c>
      <c r="O16" s="163">
        <v>23.86638888888889</v>
      </c>
      <c r="P16" s="163">
        <v>28.73611111111111</v>
      </c>
      <c r="Q16" s="163">
        <v>33.698333333333345</v>
      </c>
      <c r="R16" s="163">
        <v>34.69722222222222</v>
      </c>
      <c r="S16" s="163">
        <v>34.10777777777778</v>
      </c>
      <c r="T16" s="163">
        <v>33.89444444444444</v>
      </c>
      <c r="U16" s="163">
        <v>30.48194444444444</v>
      </c>
      <c r="V16" s="163">
        <v>30.848333333333333</v>
      </c>
      <c r="W16" s="163">
        <v>28.663333333333334</v>
      </c>
      <c r="X16" s="163">
        <v>26.80027777777778</v>
      </c>
      <c r="Y16" s="163">
        <v>26.606944444444444</v>
      </c>
      <c r="Z16" s="163">
        <v>27.796666666666667</v>
      </c>
      <c r="AA16" s="163">
        <v>27.420277777777777</v>
      </c>
      <c r="AB16" s="163">
        <v>31.366388888888892</v>
      </c>
      <c r="AC16" s="163">
        <v>26.059444444444445</v>
      </c>
      <c r="AD16" s="163">
        <v>26.33472222222222</v>
      </c>
      <c r="AE16" s="163">
        <v>25.368333333333332</v>
      </c>
      <c r="AF16" s="163">
        <v>25.753333333333334</v>
      </c>
      <c r="AG16" s="158">
        <v>28.43638888888888</v>
      </c>
      <c r="AH16" s="163">
        <v>29.511944444444442</v>
      </c>
      <c r="AI16" s="163">
        <v>30.09388888888889</v>
      </c>
      <c r="AJ16" s="163">
        <v>30.185555555555556</v>
      </c>
      <c r="AK16" s="163">
        <v>27.878888888888888</v>
      </c>
      <c r="AL16" s="163">
        <v>27.47638888888889</v>
      </c>
      <c r="AM16" s="163">
        <v>28.139444444444447</v>
      </c>
      <c r="AN16" s="163">
        <v>26.984722222222224</v>
      </c>
    </row>
    <row r="17" spans="1:40" s="159" customFormat="1" ht="15">
      <c r="A17" s="159" t="s">
        <v>526</v>
      </c>
      <c r="O17" s="160"/>
      <c r="P17" s="160"/>
      <c r="Q17" s="160"/>
      <c r="R17" s="160"/>
      <c r="S17" s="160"/>
      <c r="T17" s="160"/>
      <c r="U17" s="160"/>
      <c r="V17" s="160"/>
      <c r="W17" s="160"/>
      <c r="X17" s="160"/>
      <c r="Y17" s="160"/>
      <c r="Z17" s="160"/>
      <c r="AA17" s="160"/>
      <c r="AB17" s="160"/>
      <c r="AC17" s="160"/>
      <c r="AF17" s="160"/>
      <c r="AG17" s="158"/>
      <c r="AH17" s="161"/>
      <c r="AI17" s="161"/>
      <c r="AJ17" s="161"/>
      <c r="AK17" s="161"/>
      <c r="AL17" s="161"/>
      <c r="AM17" s="161"/>
      <c r="AN17" s="161"/>
    </row>
    <row r="18" spans="1:40" s="162" customFormat="1" ht="15">
      <c r="A18" s="162" t="s">
        <v>543</v>
      </c>
      <c r="B18" s="162">
        <v>43</v>
      </c>
      <c r="C18" s="162">
        <v>40</v>
      </c>
      <c r="D18" s="162">
        <v>40</v>
      </c>
      <c r="E18" s="162">
        <v>42</v>
      </c>
      <c r="F18" s="162">
        <v>44</v>
      </c>
      <c r="G18" s="162">
        <v>44</v>
      </c>
      <c r="H18" s="162">
        <v>43</v>
      </c>
      <c r="I18" s="162">
        <v>41</v>
      </c>
      <c r="J18" s="162">
        <v>45</v>
      </c>
      <c r="K18" s="162">
        <v>47</v>
      </c>
      <c r="L18" s="162">
        <v>48</v>
      </c>
      <c r="M18" s="162">
        <v>50</v>
      </c>
      <c r="N18" s="162">
        <v>48</v>
      </c>
      <c r="O18" s="163">
        <v>53.27111111111111</v>
      </c>
      <c r="P18" s="163">
        <v>59.799166666666665</v>
      </c>
      <c r="Q18" s="163">
        <v>63.409166666666664</v>
      </c>
      <c r="R18" s="163">
        <v>64.89055555555555</v>
      </c>
      <c r="S18" s="163">
        <v>65.39555555555556</v>
      </c>
      <c r="T18" s="163">
        <v>66.74444444444444</v>
      </c>
      <c r="U18" s="163">
        <v>66.46555555555555</v>
      </c>
      <c r="V18" s="163">
        <v>66.75611111111111</v>
      </c>
      <c r="W18" s="163">
        <v>70.45694444444443</v>
      </c>
      <c r="X18" s="163">
        <v>71.79138888888889</v>
      </c>
      <c r="Y18" s="163">
        <v>75.4975</v>
      </c>
      <c r="Z18" s="163">
        <v>78.75833333333333</v>
      </c>
      <c r="AA18" s="163">
        <v>84.70138888888889</v>
      </c>
      <c r="AB18" s="163">
        <v>88.42277777777778</v>
      </c>
      <c r="AC18" s="163">
        <v>90.28305555555555</v>
      </c>
      <c r="AD18" s="163">
        <v>91.3875</v>
      </c>
      <c r="AE18" s="163">
        <v>89.55</v>
      </c>
      <c r="AF18" s="163">
        <v>90.82722222222222</v>
      </c>
      <c r="AG18" s="158">
        <v>93.9257361111111</v>
      </c>
      <c r="AH18" s="163">
        <v>99.75700555555555</v>
      </c>
      <c r="AI18" s="163">
        <v>105.47527777777778</v>
      </c>
      <c r="AJ18" s="163">
        <v>107.73388888888888</v>
      </c>
      <c r="AK18" s="163">
        <v>109.46894291111111</v>
      </c>
      <c r="AL18" s="163">
        <v>110.64899927777776</v>
      </c>
      <c r="AM18" s="163">
        <v>118.73091163333332</v>
      </c>
      <c r="AN18" s="163">
        <v>123.0200756888889</v>
      </c>
    </row>
    <row r="19" spans="1:40" s="159" customFormat="1" ht="15">
      <c r="A19" s="159" t="s">
        <v>527</v>
      </c>
      <c r="O19" s="160"/>
      <c r="P19" s="160"/>
      <c r="Q19" s="160"/>
      <c r="R19" s="160"/>
      <c r="S19" s="160"/>
      <c r="T19" s="160"/>
      <c r="U19" s="160"/>
      <c r="V19" s="160"/>
      <c r="W19" s="160"/>
      <c r="X19" s="160"/>
      <c r="Y19" s="160"/>
      <c r="Z19" s="160"/>
      <c r="AA19" s="160"/>
      <c r="AB19" s="160"/>
      <c r="AC19" s="160"/>
      <c r="AF19" s="160"/>
      <c r="AG19" s="158"/>
      <c r="AH19" s="161"/>
      <c r="AI19" s="161"/>
      <c r="AJ19" s="161"/>
      <c r="AK19" s="164"/>
      <c r="AL19" s="164"/>
      <c r="AN19" s="161"/>
    </row>
    <row r="20" spans="1:40" s="162" customFormat="1" ht="15">
      <c r="A20" s="162" t="s">
        <v>528</v>
      </c>
      <c r="B20" s="165" t="s">
        <v>529</v>
      </c>
      <c r="C20" s="165" t="s">
        <v>529</v>
      </c>
      <c r="D20" s="165" t="s">
        <v>529</v>
      </c>
      <c r="E20" s="165" t="s">
        <v>529</v>
      </c>
      <c r="F20" s="165" t="s">
        <v>529</v>
      </c>
      <c r="G20" s="165" t="s">
        <v>529</v>
      </c>
      <c r="H20" s="165" t="s">
        <v>529</v>
      </c>
      <c r="I20" s="165" t="s">
        <v>529</v>
      </c>
      <c r="J20" s="165" t="s">
        <v>529</v>
      </c>
      <c r="K20" s="165" t="s">
        <v>529</v>
      </c>
      <c r="L20" s="168">
        <v>1</v>
      </c>
      <c r="M20" s="168">
        <v>1</v>
      </c>
      <c r="N20" s="168">
        <v>1</v>
      </c>
      <c r="O20" s="168">
        <v>0.7130555555555556</v>
      </c>
      <c r="P20" s="168">
        <v>1.9180555555555554</v>
      </c>
      <c r="Q20" s="168">
        <v>3.211111111111111</v>
      </c>
      <c r="R20" s="168">
        <v>5.281944444444444</v>
      </c>
      <c r="S20" s="168">
        <v>6.906944444444444</v>
      </c>
      <c r="T20" s="168">
        <v>6.922222222222222</v>
      </c>
      <c r="U20" s="168">
        <v>6.831111111111111</v>
      </c>
      <c r="V20" s="168">
        <v>7.083055555555555</v>
      </c>
      <c r="W20" s="168">
        <v>7.3869444444444445</v>
      </c>
      <c r="X20" s="168">
        <v>6.913055555555555</v>
      </c>
      <c r="Y20" s="168">
        <v>7.213055555555556</v>
      </c>
      <c r="Z20" s="168">
        <v>6.925</v>
      </c>
      <c r="AA20" s="168">
        <v>6.966944444444445</v>
      </c>
      <c r="AB20" s="168">
        <v>6.916111111111111</v>
      </c>
      <c r="AC20" s="168">
        <v>6.108888888888889</v>
      </c>
      <c r="AD20" s="168">
        <v>7.368055555555555</v>
      </c>
      <c r="AE20" s="168">
        <v>7.523888888888889</v>
      </c>
      <c r="AF20" s="168">
        <v>7.483888888888889</v>
      </c>
      <c r="AG20" s="180">
        <v>7.596111111111111</v>
      </c>
      <c r="AH20" s="168">
        <v>7.69</v>
      </c>
      <c r="AI20" s="168">
        <v>6.623888888888889</v>
      </c>
      <c r="AJ20" s="168">
        <v>6.676944444444445</v>
      </c>
      <c r="AK20" s="168">
        <v>6.165</v>
      </c>
      <c r="AL20" s="168">
        <v>5.856111111111112</v>
      </c>
      <c r="AM20" s="168">
        <v>5.587222222222222</v>
      </c>
      <c r="AN20" s="168">
        <v>5.542222222222222</v>
      </c>
    </row>
    <row r="21" spans="1:40" s="159" customFormat="1" ht="15">
      <c r="A21" s="159" t="s">
        <v>530</v>
      </c>
      <c r="O21" s="160"/>
      <c r="P21" s="160"/>
      <c r="Q21" s="160"/>
      <c r="R21" s="160"/>
      <c r="S21" s="160"/>
      <c r="T21" s="160"/>
      <c r="U21" s="160"/>
      <c r="V21" s="160"/>
      <c r="W21" s="160"/>
      <c r="X21" s="160"/>
      <c r="Y21" s="160"/>
      <c r="Z21" s="160"/>
      <c r="AA21" s="160"/>
      <c r="AB21" s="160"/>
      <c r="AC21" s="160"/>
      <c r="AF21" s="160"/>
      <c r="AG21" s="158"/>
      <c r="AH21" s="161"/>
      <c r="AI21" s="161"/>
      <c r="AJ21" s="161"/>
      <c r="AK21" s="164"/>
      <c r="AL21" s="164"/>
      <c r="AN21" s="161"/>
    </row>
    <row r="22" spans="1:40" s="159" customFormat="1" ht="15">
      <c r="A22" s="159" t="s">
        <v>531</v>
      </c>
      <c r="O22" s="160"/>
      <c r="P22" s="160"/>
      <c r="Q22" s="160"/>
      <c r="R22" s="160"/>
      <c r="S22" s="160"/>
      <c r="T22" s="160"/>
      <c r="U22" s="160"/>
      <c r="V22" s="160"/>
      <c r="W22" s="160"/>
      <c r="X22" s="160"/>
      <c r="Y22" s="160"/>
      <c r="Z22" s="160"/>
      <c r="AA22" s="160"/>
      <c r="AB22" s="160"/>
      <c r="AC22" s="160"/>
      <c r="AG22" s="158"/>
      <c r="AH22" s="161"/>
      <c r="AI22" s="161"/>
      <c r="AJ22" s="161"/>
      <c r="AK22" s="164"/>
      <c r="AL22" s="164"/>
      <c r="AN22" s="161"/>
    </row>
    <row r="23" spans="1:40" s="162" customFormat="1" ht="18">
      <c r="A23" s="162" t="s">
        <v>544</v>
      </c>
      <c r="B23" s="162">
        <v>41</v>
      </c>
      <c r="C23" s="162">
        <v>52</v>
      </c>
      <c r="D23" s="162">
        <v>54</v>
      </c>
      <c r="E23" s="162">
        <v>60</v>
      </c>
      <c r="F23" s="162">
        <v>57</v>
      </c>
      <c r="G23" s="162">
        <v>58</v>
      </c>
      <c r="H23" s="162">
        <v>55</v>
      </c>
      <c r="I23" s="162">
        <v>54</v>
      </c>
      <c r="J23" s="162">
        <v>58</v>
      </c>
      <c r="K23" s="162">
        <v>61</v>
      </c>
      <c r="L23" s="162">
        <v>59</v>
      </c>
      <c r="M23" s="162">
        <v>60</v>
      </c>
      <c r="N23" s="162">
        <v>55</v>
      </c>
      <c r="O23" s="163">
        <v>63.547</v>
      </c>
      <c r="P23" s="163">
        <v>67.911</v>
      </c>
      <c r="Q23" s="163">
        <v>70.987</v>
      </c>
      <c r="R23" s="163">
        <v>60.933</v>
      </c>
      <c r="S23" s="163">
        <v>71.854</v>
      </c>
      <c r="T23" s="163">
        <v>69.883</v>
      </c>
      <c r="U23" s="163">
        <v>71.751</v>
      </c>
      <c r="V23" s="163">
        <v>72.509</v>
      </c>
      <c r="W23" s="163">
        <v>63.249</v>
      </c>
      <c r="X23" s="163">
        <v>74.363</v>
      </c>
      <c r="Y23" s="163">
        <v>74.699</v>
      </c>
      <c r="Z23" s="163">
        <v>59.172</v>
      </c>
      <c r="AA23" s="163">
        <v>68.201</v>
      </c>
      <c r="AB23" s="163">
        <v>51.884</v>
      </c>
      <c r="AC23" s="163">
        <v>69.216</v>
      </c>
      <c r="AD23" s="163">
        <v>75.051</v>
      </c>
      <c r="AE23" s="163">
        <v>71.691</v>
      </c>
      <c r="AF23" s="163">
        <v>78.584</v>
      </c>
      <c r="AG23" s="158">
        <v>79.061</v>
      </c>
      <c r="AH23" s="163">
        <v>66.358</v>
      </c>
      <c r="AI23" s="163">
        <v>53.529</v>
      </c>
      <c r="AJ23" s="163">
        <v>60.631</v>
      </c>
      <c r="AK23" s="163">
        <v>72.852</v>
      </c>
      <c r="AL23" s="163">
        <v>61.728</v>
      </c>
      <c r="AM23" s="163">
        <v>66.211</v>
      </c>
      <c r="AN23" s="163">
        <v>69.032</v>
      </c>
    </row>
    <row r="24" spans="1:40" s="159" customFormat="1" ht="15">
      <c r="A24" s="159" t="s">
        <v>532</v>
      </c>
      <c r="O24" s="160"/>
      <c r="P24" s="160"/>
      <c r="Q24" s="160"/>
      <c r="R24" s="160"/>
      <c r="S24" s="160"/>
      <c r="T24" s="160"/>
      <c r="U24" s="160"/>
      <c r="V24" s="160"/>
      <c r="W24" s="160"/>
      <c r="X24" s="160"/>
      <c r="Y24" s="160"/>
      <c r="Z24" s="160"/>
      <c r="AA24" s="160"/>
      <c r="AB24" s="160"/>
      <c r="AC24" s="160"/>
      <c r="AF24" s="160"/>
      <c r="AG24" s="158"/>
      <c r="AH24" s="163"/>
      <c r="AI24" s="163"/>
      <c r="AJ24" s="163"/>
      <c r="AK24" s="164"/>
      <c r="AL24" s="161"/>
      <c r="AM24" s="161"/>
      <c r="AN24" s="161"/>
    </row>
    <row r="25" spans="1:40" s="162" customFormat="1" ht="18">
      <c r="A25" s="162" t="s">
        <v>545</v>
      </c>
      <c r="B25" s="165" t="s">
        <v>529</v>
      </c>
      <c r="C25" s="165" t="s">
        <v>529</v>
      </c>
      <c r="D25" s="168">
        <v>4</v>
      </c>
      <c r="E25" s="168">
        <v>7</v>
      </c>
      <c r="F25" s="168">
        <v>6</v>
      </c>
      <c r="G25" s="162">
        <v>36</v>
      </c>
      <c r="H25" s="162">
        <v>48</v>
      </c>
      <c r="I25" s="162">
        <v>60</v>
      </c>
      <c r="J25" s="162">
        <v>71</v>
      </c>
      <c r="K25" s="162">
        <v>64</v>
      </c>
      <c r="L25" s="162">
        <v>76</v>
      </c>
      <c r="M25" s="162">
        <v>114</v>
      </c>
      <c r="N25" s="162">
        <v>117</v>
      </c>
      <c r="O25" s="163">
        <v>123.6269</v>
      </c>
      <c r="P25" s="163">
        <v>151.50401000000002</v>
      </c>
      <c r="Q25" s="163">
        <v>172.78691</v>
      </c>
      <c r="R25" s="163">
        <v>202.16429</v>
      </c>
      <c r="S25" s="163">
        <v>199.83829</v>
      </c>
      <c r="T25" s="163">
        <v>206.6651</v>
      </c>
      <c r="U25" s="163">
        <v>196.31440000000003</v>
      </c>
      <c r="V25" s="163">
        <v>202.39689</v>
      </c>
      <c r="W25" s="163">
        <v>228.44809000000004</v>
      </c>
      <c r="X25" s="163">
        <v>188.27807</v>
      </c>
      <c r="Y25" s="163">
        <v>182.18395</v>
      </c>
      <c r="Z25" s="163">
        <v>217.35307</v>
      </c>
      <c r="AA25" s="163">
        <v>207.31638</v>
      </c>
      <c r="AB25" s="163">
        <v>224.44737000000003</v>
      </c>
      <c r="AC25" s="163">
        <v>205.97893000000002</v>
      </c>
      <c r="AD25" s="163">
        <v>218.05087000000003</v>
      </c>
      <c r="AE25" s="163">
        <v>213.37561000000002</v>
      </c>
      <c r="AF25" s="163">
        <v>168.30936000000003</v>
      </c>
      <c r="AG25" s="158">
        <v>214.07341</v>
      </c>
      <c r="AH25" s="163">
        <v>200.69891</v>
      </c>
      <c r="AI25" s="163">
        <v>199.64058000000003</v>
      </c>
      <c r="AJ25" s="163">
        <v>227.06412000000003</v>
      </c>
      <c r="AK25" s="163">
        <v>215.37597</v>
      </c>
      <c r="AL25" s="163">
        <v>189.74345000000002</v>
      </c>
      <c r="AM25" s="163">
        <v>183.87030000000001</v>
      </c>
      <c r="AN25" s="163">
        <v>183.60281000000003</v>
      </c>
    </row>
    <row r="26" spans="1:40" s="159" customFormat="1" ht="15">
      <c r="A26" s="159" t="s">
        <v>533</v>
      </c>
      <c r="O26" s="160"/>
      <c r="P26" s="160"/>
      <c r="Q26" s="160"/>
      <c r="R26" s="160"/>
      <c r="S26" s="160"/>
      <c r="T26" s="160"/>
      <c r="U26" s="160"/>
      <c r="V26" s="160"/>
      <c r="W26" s="160"/>
      <c r="X26" s="160"/>
      <c r="Y26" s="160"/>
      <c r="Z26" s="160"/>
      <c r="AA26" s="160"/>
      <c r="AB26" s="160"/>
      <c r="AC26" s="160"/>
      <c r="AF26" s="163"/>
      <c r="AG26" s="158"/>
      <c r="AH26" s="163"/>
      <c r="AI26" s="163"/>
      <c r="AJ26" s="163"/>
      <c r="AK26" s="164"/>
      <c r="AL26" s="164"/>
      <c r="AN26" s="161"/>
    </row>
    <row r="27" spans="1:40" s="162" customFormat="1" ht="15">
      <c r="A27" s="162" t="s">
        <v>521</v>
      </c>
      <c r="B27" s="165" t="s">
        <v>529</v>
      </c>
      <c r="C27" s="165" t="s">
        <v>529</v>
      </c>
      <c r="D27" s="165" t="s">
        <v>529</v>
      </c>
      <c r="E27" s="165" t="s">
        <v>529</v>
      </c>
      <c r="F27" s="165" t="s">
        <v>529</v>
      </c>
      <c r="G27" s="165" t="s">
        <v>529</v>
      </c>
      <c r="H27" s="165" t="s">
        <v>529</v>
      </c>
      <c r="I27" s="165" t="s">
        <v>529</v>
      </c>
      <c r="J27" s="165" t="s">
        <v>529</v>
      </c>
      <c r="K27" s="165" t="s">
        <v>529</v>
      </c>
      <c r="L27" s="165" t="s">
        <v>529</v>
      </c>
      <c r="M27" s="165" t="s">
        <v>529</v>
      </c>
      <c r="N27" s="165" t="s">
        <v>529</v>
      </c>
      <c r="O27" s="165" t="s">
        <v>529</v>
      </c>
      <c r="P27" s="165" t="s">
        <v>529</v>
      </c>
      <c r="Q27" s="165" t="s">
        <v>529</v>
      </c>
      <c r="R27" s="165" t="s">
        <v>529</v>
      </c>
      <c r="S27" s="165" t="s">
        <v>529</v>
      </c>
      <c r="T27" s="165" t="s">
        <v>529</v>
      </c>
      <c r="U27" s="165" t="s">
        <v>529</v>
      </c>
      <c r="V27" s="165" t="s">
        <v>529</v>
      </c>
      <c r="W27" s="165" t="s">
        <v>529</v>
      </c>
      <c r="X27" s="165" t="s">
        <v>529</v>
      </c>
      <c r="Y27" s="165" t="s">
        <v>529</v>
      </c>
      <c r="Z27" s="165" t="s">
        <v>529</v>
      </c>
      <c r="AA27" s="165" t="s">
        <v>529</v>
      </c>
      <c r="AB27" s="165" t="s">
        <v>529</v>
      </c>
      <c r="AC27" s="168">
        <v>0.203</v>
      </c>
      <c r="AD27" s="168">
        <v>0.308</v>
      </c>
      <c r="AE27" s="168">
        <v>0.358</v>
      </c>
      <c r="AF27" s="168">
        <v>0.457</v>
      </c>
      <c r="AG27" s="180">
        <v>0.482</v>
      </c>
      <c r="AH27" s="168">
        <v>0.608</v>
      </c>
      <c r="AI27" s="168">
        <v>0.631</v>
      </c>
      <c r="AJ27" s="168">
        <v>0.85</v>
      </c>
      <c r="AK27" s="168">
        <v>0.936</v>
      </c>
      <c r="AL27" s="168">
        <v>0.987</v>
      </c>
      <c r="AM27" s="168">
        <v>1.43</v>
      </c>
      <c r="AN27" s="168">
        <v>1.974</v>
      </c>
    </row>
    <row r="28" spans="1:40" s="159" customFormat="1" ht="15">
      <c r="A28" s="159" t="s">
        <v>534</v>
      </c>
      <c r="O28" s="160"/>
      <c r="P28" s="160"/>
      <c r="Q28" s="160"/>
      <c r="R28" s="160"/>
      <c r="S28" s="160"/>
      <c r="T28" s="160"/>
      <c r="U28" s="160"/>
      <c r="V28" s="160"/>
      <c r="W28" s="160"/>
      <c r="X28" s="160"/>
      <c r="Y28" s="160"/>
      <c r="Z28" s="160"/>
      <c r="AA28" s="160"/>
      <c r="AB28" s="160"/>
      <c r="AC28" s="160"/>
      <c r="AF28" s="167"/>
      <c r="AG28" s="158"/>
      <c r="AH28" s="163"/>
      <c r="AI28" s="163"/>
      <c r="AJ28" s="163"/>
      <c r="AK28" s="164"/>
      <c r="AL28" s="164"/>
      <c r="AN28" s="161"/>
    </row>
    <row r="29" spans="1:40" s="162" customFormat="1" ht="15">
      <c r="A29" s="162" t="s">
        <v>535</v>
      </c>
      <c r="B29" s="168">
        <v>4</v>
      </c>
      <c r="C29" s="168">
        <v>2</v>
      </c>
      <c r="D29" s="168">
        <v>1</v>
      </c>
      <c r="E29" s="168">
        <v>1</v>
      </c>
      <c r="F29" s="168">
        <v>3</v>
      </c>
      <c r="G29" s="168">
        <v>1</v>
      </c>
      <c r="H29" s="168">
        <v>2</v>
      </c>
      <c r="I29" s="168">
        <v>-2</v>
      </c>
      <c r="J29" s="168">
        <v>-1</v>
      </c>
      <c r="K29" s="168">
        <v>2</v>
      </c>
      <c r="L29" s="168">
        <v>1</v>
      </c>
      <c r="M29" s="168">
        <v>-3</v>
      </c>
      <c r="N29" s="168">
        <v>3</v>
      </c>
      <c r="O29" s="168">
        <v>4.936</v>
      </c>
      <c r="P29" s="168">
        <v>0.386</v>
      </c>
      <c r="Q29" s="168">
        <v>-1.509</v>
      </c>
      <c r="R29" s="168">
        <v>-4.659</v>
      </c>
      <c r="S29" s="168">
        <v>-4.17</v>
      </c>
      <c r="T29" s="168">
        <v>-2.607</v>
      </c>
      <c r="U29" s="168">
        <v>-0.473</v>
      </c>
      <c r="V29" s="168">
        <v>-1.768</v>
      </c>
      <c r="W29" s="168">
        <v>-1.294</v>
      </c>
      <c r="X29" s="168">
        <v>-2.156</v>
      </c>
      <c r="Y29" s="168">
        <v>-0.586</v>
      </c>
      <c r="Z29" s="168">
        <v>0.261</v>
      </c>
      <c r="AA29" s="168">
        <v>-1.714</v>
      </c>
      <c r="AB29" s="168">
        <v>6.139</v>
      </c>
      <c r="AC29" s="168">
        <v>-2.708</v>
      </c>
      <c r="AD29" s="163">
        <v>-10.697</v>
      </c>
      <c r="AE29" s="168">
        <v>-7.482</v>
      </c>
      <c r="AF29" s="168">
        <v>4.677</v>
      </c>
      <c r="AG29" s="180">
        <v>-7.29</v>
      </c>
      <c r="AH29" s="168">
        <v>5.356</v>
      </c>
      <c r="AI29" s="163">
        <v>12.829</v>
      </c>
      <c r="AJ29" s="168">
        <v>-2.104</v>
      </c>
      <c r="AK29" s="168">
        <v>-7.392</v>
      </c>
      <c r="AL29" s="168">
        <v>6.05</v>
      </c>
      <c r="AM29" s="168">
        <v>1.316</v>
      </c>
      <c r="AN29" s="168">
        <v>-1.959</v>
      </c>
    </row>
    <row r="30" spans="1:40" s="169" customFormat="1" ht="15">
      <c r="A30" s="169" t="s">
        <v>536</v>
      </c>
      <c r="O30" s="170"/>
      <c r="P30" s="170"/>
      <c r="Q30" s="170"/>
      <c r="R30" s="170"/>
      <c r="S30" s="170"/>
      <c r="T30" s="170"/>
      <c r="U30" s="170"/>
      <c r="V30" s="170"/>
      <c r="W30" s="170"/>
      <c r="X30" s="170"/>
      <c r="Y30" s="170"/>
      <c r="Z30" s="170"/>
      <c r="AA30" s="170"/>
      <c r="AB30" s="170"/>
      <c r="AC30" s="170"/>
      <c r="AD30" s="170"/>
      <c r="AE30" s="170"/>
      <c r="AG30" s="158"/>
      <c r="AH30" s="163"/>
      <c r="AI30" s="163"/>
      <c r="AJ30" s="163"/>
      <c r="AK30" s="171"/>
      <c r="AL30" s="172"/>
      <c r="AM30" s="172"/>
      <c r="AN30" s="172"/>
    </row>
    <row r="31" spans="1:40" s="162" customFormat="1" ht="15">
      <c r="A31" s="162" t="s">
        <v>537</v>
      </c>
      <c r="B31" s="162">
        <v>457</v>
      </c>
      <c r="C31" s="162">
        <v>436</v>
      </c>
      <c r="D31" s="162">
        <v>448</v>
      </c>
      <c r="E31" s="162">
        <v>470</v>
      </c>
      <c r="F31" s="162">
        <v>437</v>
      </c>
      <c r="G31" s="162">
        <v>463</v>
      </c>
      <c r="H31" s="162">
        <v>501</v>
      </c>
      <c r="I31" s="162">
        <v>497</v>
      </c>
      <c r="J31" s="162">
        <v>500</v>
      </c>
      <c r="K31" s="162">
        <v>510</v>
      </c>
      <c r="L31" s="162">
        <v>489</v>
      </c>
      <c r="M31" s="162">
        <v>502</v>
      </c>
      <c r="N31" s="162">
        <v>485</v>
      </c>
      <c r="O31" s="163">
        <v>485.3449</v>
      </c>
      <c r="P31" s="163">
        <v>514.8440655555555</v>
      </c>
      <c r="Q31" s="163">
        <v>553.28741</v>
      </c>
      <c r="R31" s="163">
        <v>574.6685677777778</v>
      </c>
      <c r="S31" s="163">
        <v>587.0359011111111</v>
      </c>
      <c r="T31" s="163">
        <v>587.3613777777778</v>
      </c>
      <c r="U31" s="163">
        <v>570.407677777778</v>
      </c>
      <c r="V31" s="163">
        <v>575.7992788888889</v>
      </c>
      <c r="W31" s="163">
        <v>590.28809</v>
      </c>
      <c r="X31" s="163">
        <v>559.8845144444444</v>
      </c>
      <c r="Y31" s="163">
        <v>558.5688944444445</v>
      </c>
      <c r="Z31" s="163">
        <v>598.9924588888889</v>
      </c>
      <c r="AA31" s="163">
        <v>599.3872688888888</v>
      </c>
      <c r="AB31" s="163">
        <v>628.2434255555555</v>
      </c>
      <c r="AC31" s="163">
        <v>605.3840966666667</v>
      </c>
      <c r="AD31" s="163">
        <v>624.37287</v>
      </c>
      <c r="AE31" s="163">
        <v>610.6284433333334</v>
      </c>
      <c r="AF31" s="163">
        <v>580.9365266666666</v>
      </c>
      <c r="AG31" s="157">
        <v>625.034646111111</v>
      </c>
      <c r="AH31" s="157">
        <v>622.160971111111</v>
      </c>
      <c r="AI31" s="157">
        <v>626.948191111111</v>
      </c>
      <c r="AJ31" s="157">
        <v>648.4708422222221</v>
      </c>
      <c r="AK31" s="163">
        <v>638.6856351333332</v>
      </c>
      <c r="AL31" s="163">
        <v>616.8043937222221</v>
      </c>
      <c r="AM31" s="163">
        <v>618.6001560777778</v>
      </c>
      <c r="AN31" s="163">
        <v>612.2846079111113</v>
      </c>
    </row>
    <row r="32" spans="1:38" s="169" customFormat="1" ht="14.25">
      <c r="A32" s="169" t="s">
        <v>538</v>
      </c>
      <c r="AI32" s="172"/>
      <c r="AJ32" s="173"/>
      <c r="AK32" s="173"/>
      <c r="AL32" s="173"/>
    </row>
    <row r="33" spans="27:35" ht="15.75">
      <c r="AA33" s="174"/>
      <c r="AB33" s="174"/>
      <c r="AC33" s="174"/>
      <c r="AD33" s="174"/>
      <c r="AE33" s="174"/>
      <c r="AF33" s="174"/>
      <c r="AG33" s="174"/>
      <c r="AH33" s="157"/>
      <c r="AI33" s="157"/>
    </row>
    <row r="34" spans="1:36" s="176" customFormat="1" ht="15.75">
      <c r="A34" s="147" t="s">
        <v>514</v>
      </c>
      <c r="B34" s="175"/>
      <c r="C34" s="175"/>
      <c r="D34" s="175"/>
      <c r="E34" s="175"/>
      <c r="F34" s="175"/>
      <c r="AA34" s="160"/>
      <c r="AB34" s="160"/>
      <c r="AC34" s="160"/>
      <c r="AD34" s="160"/>
      <c r="AE34" s="160"/>
      <c r="AF34" s="160"/>
      <c r="AG34" s="160"/>
      <c r="AH34" s="177"/>
      <c r="AI34" s="161"/>
      <c r="AJ34" s="153"/>
    </row>
    <row r="35" spans="1:35" s="176" customFormat="1" ht="14.25">
      <c r="A35" s="147" t="s">
        <v>539</v>
      </c>
      <c r="B35" s="175"/>
      <c r="C35" s="175"/>
      <c r="D35" s="175"/>
      <c r="E35" s="175"/>
      <c r="F35" s="175"/>
      <c r="AA35" s="178"/>
      <c r="AB35" s="178"/>
      <c r="AC35" s="178"/>
      <c r="AD35" s="178"/>
      <c r="AE35" s="178"/>
      <c r="AF35" s="178"/>
      <c r="AG35" s="178"/>
      <c r="AH35" s="160"/>
      <c r="AI35" s="160"/>
    </row>
    <row r="36" spans="1:35" s="176" customFormat="1" ht="14.25">
      <c r="A36" s="147" t="s">
        <v>540</v>
      </c>
      <c r="B36" s="175"/>
      <c r="C36" s="175"/>
      <c r="D36" s="175"/>
      <c r="E36" s="175"/>
      <c r="F36" s="175"/>
      <c r="AA36" s="178"/>
      <c r="AB36" s="178"/>
      <c r="AC36" s="178"/>
      <c r="AD36" s="178"/>
      <c r="AE36" s="178"/>
      <c r="AF36" s="178"/>
      <c r="AG36" s="178"/>
      <c r="AH36" s="178"/>
      <c r="AI36" s="178"/>
    </row>
    <row r="37" spans="1:35" s="176" customFormat="1" ht="14.25">
      <c r="A37" s="147" t="s">
        <v>515</v>
      </c>
      <c r="B37" s="175"/>
      <c r="C37" s="175"/>
      <c r="D37" s="175"/>
      <c r="E37" s="175"/>
      <c r="F37" s="175"/>
      <c r="AA37" s="178"/>
      <c r="AB37" s="178"/>
      <c r="AC37" s="178"/>
      <c r="AD37" s="178"/>
      <c r="AE37" s="178"/>
      <c r="AF37" s="178"/>
      <c r="AG37" s="178"/>
      <c r="AH37" s="178"/>
      <c r="AI37" s="178"/>
    </row>
    <row r="38" spans="1:36" ht="15">
      <c r="A38" s="179"/>
      <c r="B38" s="179"/>
      <c r="C38" s="179"/>
      <c r="D38" s="179"/>
      <c r="E38" s="179"/>
      <c r="F38" s="179"/>
      <c r="AA38" s="158"/>
      <c r="AB38" s="158"/>
      <c r="AC38" s="158"/>
      <c r="AD38" s="158"/>
      <c r="AE38" s="158"/>
      <c r="AF38" s="158"/>
      <c r="AG38" s="158"/>
      <c r="AH38" s="178"/>
      <c r="AI38" s="178"/>
      <c r="AJ38" s="176"/>
    </row>
    <row r="39" spans="1:36" s="176" customFormat="1" ht="15">
      <c r="A39" s="147" t="s">
        <v>516</v>
      </c>
      <c r="B39" s="175"/>
      <c r="C39" s="175"/>
      <c r="D39" s="175"/>
      <c r="E39" s="175"/>
      <c r="F39" s="175"/>
      <c r="AA39" s="178"/>
      <c r="AB39" s="178"/>
      <c r="AC39" s="178"/>
      <c r="AD39" s="178"/>
      <c r="AE39" s="178"/>
      <c r="AF39" s="178"/>
      <c r="AG39" s="178"/>
      <c r="AH39" s="158"/>
      <c r="AI39" s="158"/>
      <c r="AJ39" s="153"/>
    </row>
    <row r="40" spans="1:35" s="176" customFormat="1" ht="14.25">
      <c r="A40" s="147" t="s">
        <v>541</v>
      </c>
      <c r="B40" s="175"/>
      <c r="C40" s="175"/>
      <c r="D40" s="175"/>
      <c r="E40" s="175"/>
      <c r="F40" s="175"/>
      <c r="AA40" s="178"/>
      <c r="AB40" s="178"/>
      <c r="AC40" s="178"/>
      <c r="AD40" s="178"/>
      <c r="AE40" s="178"/>
      <c r="AF40" s="178"/>
      <c r="AG40" s="178"/>
      <c r="AH40" s="178"/>
      <c r="AI40" s="178"/>
    </row>
    <row r="41" spans="1:35" s="176" customFormat="1" ht="14.25">
      <c r="A41" s="147" t="s">
        <v>542</v>
      </c>
      <c r="B41" s="175"/>
      <c r="C41" s="175"/>
      <c r="D41" s="175"/>
      <c r="E41" s="175"/>
      <c r="F41" s="175"/>
      <c r="AA41" s="178"/>
      <c r="AB41" s="178"/>
      <c r="AC41" s="178"/>
      <c r="AD41" s="178"/>
      <c r="AE41" s="178"/>
      <c r="AF41" s="178"/>
      <c r="AG41" s="178"/>
      <c r="AH41" s="178"/>
      <c r="AI41" s="178"/>
    </row>
    <row r="42" spans="1:35" s="176" customFormat="1" ht="14.25">
      <c r="A42" s="147" t="s">
        <v>517</v>
      </c>
      <c r="B42" s="175"/>
      <c r="C42" s="175"/>
      <c r="D42" s="175"/>
      <c r="E42" s="175"/>
      <c r="F42" s="175"/>
      <c r="AA42" s="178"/>
      <c r="AB42" s="178"/>
      <c r="AC42" s="178"/>
      <c r="AD42" s="178"/>
      <c r="AE42" s="178"/>
      <c r="AF42" s="178"/>
      <c r="AG42" s="178"/>
      <c r="AH42" s="178"/>
      <c r="AI42" s="178"/>
    </row>
    <row r="43" spans="1:36" ht="15">
      <c r="A43" s="179"/>
      <c r="B43" s="179"/>
      <c r="C43" s="179"/>
      <c r="D43" s="179"/>
      <c r="E43" s="179"/>
      <c r="F43" s="179"/>
      <c r="AA43" s="178"/>
      <c r="AB43" s="178"/>
      <c r="AC43" s="178"/>
      <c r="AD43" s="178"/>
      <c r="AE43" s="178"/>
      <c r="AF43" s="178"/>
      <c r="AG43" s="178"/>
      <c r="AH43" s="178"/>
      <c r="AI43" s="178"/>
      <c r="AJ43" s="176"/>
    </row>
    <row r="44" spans="1:35" ht="15">
      <c r="A44" s="179"/>
      <c r="B44" s="179"/>
      <c r="C44" s="179"/>
      <c r="D44" s="179"/>
      <c r="E44" s="179"/>
      <c r="F44" s="179"/>
      <c r="AA44" s="158"/>
      <c r="AB44" s="158"/>
      <c r="AC44" s="158"/>
      <c r="AD44" s="158"/>
      <c r="AE44" s="158"/>
      <c r="AF44" s="158"/>
      <c r="AG44" s="158"/>
      <c r="AH44" s="178"/>
      <c r="AI44" s="178"/>
    </row>
    <row r="45" spans="1:35" ht="15">
      <c r="A45" s="179"/>
      <c r="B45" s="179"/>
      <c r="C45" s="179"/>
      <c r="D45" s="179"/>
      <c r="E45" s="179"/>
      <c r="F45" s="179"/>
      <c r="AA45" s="158"/>
      <c r="AB45" s="158"/>
      <c r="AC45" s="158"/>
      <c r="AD45" s="158"/>
      <c r="AE45" s="158"/>
      <c r="AF45" s="158"/>
      <c r="AG45" s="158"/>
      <c r="AH45" s="158"/>
      <c r="AI45" s="158"/>
    </row>
    <row r="46" spans="1:35" ht="15">
      <c r="A46" s="179"/>
      <c r="B46" s="179"/>
      <c r="C46" s="179"/>
      <c r="D46" s="179"/>
      <c r="E46" s="179"/>
      <c r="F46" s="179"/>
      <c r="AA46" s="158"/>
      <c r="AB46" s="158"/>
      <c r="AC46" s="158"/>
      <c r="AD46" s="158"/>
      <c r="AE46" s="158"/>
      <c r="AF46" s="158"/>
      <c r="AG46" s="158"/>
      <c r="AH46" s="158"/>
      <c r="AI46" s="158"/>
    </row>
    <row r="47" spans="1:35" ht="15">
      <c r="A47" s="179"/>
      <c r="B47" s="179"/>
      <c r="C47" s="179"/>
      <c r="D47" s="179"/>
      <c r="E47" s="179"/>
      <c r="F47" s="179"/>
      <c r="Z47" s="158"/>
      <c r="AA47" s="158"/>
      <c r="AB47" s="158"/>
      <c r="AC47" s="158"/>
      <c r="AD47" s="158"/>
      <c r="AE47" s="158"/>
      <c r="AF47" s="158"/>
      <c r="AG47" s="158"/>
      <c r="AH47" s="158"/>
      <c r="AI47" s="158"/>
    </row>
    <row r="48" spans="1:35" ht="15">
      <c r="A48" s="179"/>
      <c r="B48" s="179"/>
      <c r="C48" s="179"/>
      <c r="D48" s="179"/>
      <c r="E48" s="179"/>
      <c r="F48" s="179"/>
      <c r="AA48" s="158"/>
      <c r="AB48" s="158"/>
      <c r="AC48" s="158"/>
      <c r="AD48" s="158"/>
      <c r="AE48" s="158"/>
      <c r="AF48" s="158"/>
      <c r="AG48" s="158"/>
      <c r="AH48" s="158"/>
      <c r="AI48" s="158"/>
    </row>
    <row r="49" spans="1:36" ht="15">
      <c r="A49" s="179"/>
      <c r="B49" s="179"/>
      <c r="C49" s="179"/>
      <c r="D49" s="179"/>
      <c r="E49" s="179"/>
      <c r="F49" s="179"/>
      <c r="Z49" s="158"/>
      <c r="AA49" s="158"/>
      <c r="AB49" s="158"/>
      <c r="AC49" s="158"/>
      <c r="AD49" s="158"/>
      <c r="AE49" s="158"/>
      <c r="AF49" s="158"/>
      <c r="AG49" s="148"/>
      <c r="AH49" s="158"/>
      <c r="AI49" s="158"/>
      <c r="AJ49" s="148"/>
    </row>
    <row r="50" spans="1:35" ht="15">
      <c r="A50" s="179"/>
      <c r="B50" s="179"/>
      <c r="C50" s="179"/>
      <c r="D50" s="179"/>
      <c r="E50" s="179"/>
      <c r="F50" s="179"/>
      <c r="Z50" s="148"/>
      <c r="AA50" s="158"/>
      <c r="AB50" s="158"/>
      <c r="AC50" s="158"/>
      <c r="AD50" s="158"/>
      <c r="AE50" s="158"/>
      <c r="AF50" s="148"/>
      <c r="AG50" s="148"/>
      <c r="AH50" s="158"/>
      <c r="AI50" s="166"/>
    </row>
    <row r="51" spans="1:35" ht="15">
      <c r="A51" s="179"/>
      <c r="B51" s="179"/>
      <c r="C51" s="179"/>
      <c r="D51" s="179"/>
      <c r="E51" s="179"/>
      <c r="F51" s="179"/>
      <c r="AA51" s="158"/>
      <c r="AB51" s="158"/>
      <c r="AC51" s="158"/>
      <c r="AD51" s="158"/>
      <c r="AE51" s="158"/>
      <c r="AF51" s="158"/>
      <c r="AG51" s="158"/>
      <c r="AH51" s="158"/>
      <c r="AI51" s="158"/>
    </row>
    <row r="52" spans="1:35" ht="15">
      <c r="A52" s="179"/>
      <c r="B52" s="179"/>
      <c r="C52" s="179"/>
      <c r="D52" s="179"/>
      <c r="E52" s="179"/>
      <c r="F52" s="179"/>
      <c r="AA52" s="148"/>
      <c r="AB52" s="158"/>
      <c r="AC52" s="158"/>
      <c r="AD52" s="158"/>
      <c r="AE52" s="158"/>
      <c r="AF52" s="158"/>
      <c r="AG52" s="158"/>
      <c r="AH52" s="158"/>
      <c r="AI52" s="158"/>
    </row>
    <row r="53" spans="1:35" ht="15">
      <c r="A53" s="179"/>
      <c r="B53" s="179"/>
      <c r="C53" s="179"/>
      <c r="D53" s="179"/>
      <c r="E53" s="179"/>
      <c r="F53" s="179"/>
      <c r="AA53" s="158"/>
      <c r="AB53" s="158"/>
      <c r="AC53" s="158"/>
      <c r="AD53" s="158"/>
      <c r="AE53" s="158"/>
      <c r="AF53" s="158"/>
      <c r="AG53" s="158"/>
      <c r="AH53" s="158"/>
      <c r="AI53" s="158"/>
    </row>
    <row r="54" spans="1:35" ht="15">
      <c r="A54" s="179"/>
      <c r="B54" s="179"/>
      <c r="C54" s="179"/>
      <c r="D54" s="179"/>
      <c r="E54" s="179"/>
      <c r="F54" s="179"/>
      <c r="AH54" s="158"/>
      <c r="AI54" s="158"/>
    </row>
    <row r="56" spans="27:33" ht="15">
      <c r="AA56" s="180"/>
      <c r="AB56" s="180"/>
      <c r="AC56" s="180"/>
      <c r="AD56" s="180"/>
      <c r="AE56" s="180"/>
      <c r="AF56" s="180"/>
      <c r="AG56" s="180"/>
    </row>
    <row r="57" spans="27:35" ht="15">
      <c r="AA57" s="180"/>
      <c r="AB57" s="180"/>
      <c r="AC57" s="180"/>
      <c r="AD57" s="180"/>
      <c r="AE57" s="180"/>
      <c r="AF57" s="180"/>
      <c r="AG57" s="180"/>
      <c r="AH57" s="180"/>
      <c r="AI57" s="158"/>
    </row>
    <row r="58" spans="27:35" ht="15">
      <c r="AA58" s="180"/>
      <c r="AB58" s="180"/>
      <c r="AC58" s="180"/>
      <c r="AD58" s="180"/>
      <c r="AE58" s="180"/>
      <c r="AF58" s="180"/>
      <c r="AG58" s="180"/>
      <c r="AH58" s="180"/>
      <c r="AI58" s="158"/>
    </row>
    <row r="59" spans="27:35" ht="15">
      <c r="AA59" s="180"/>
      <c r="AB59" s="180"/>
      <c r="AC59" s="180"/>
      <c r="AD59" s="180"/>
      <c r="AE59" s="180"/>
      <c r="AF59" s="180"/>
      <c r="AG59" s="180"/>
      <c r="AH59" s="180"/>
      <c r="AI59" s="158"/>
    </row>
    <row r="60" spans="27:35" ht="15">
      <c r="AA60" s="180"/>
      <c r="AB60" s="180"/>
      <c r="AC60" s="180"/>
      <c r="AD60" s="180"/>
      <c r="AE60" s="180"/>
      <c r="AF60" s="180"/>
      <c r="AG60" s="180"/>
      <c r="AH60" s="180"/>
      <c r="AI60" s="158"/>
    </row>
    <row r="61" spans="27:35" ht="15">
      <c r="AA61" s="180"/>
      <c r="AB61" s="180"/>
      <c r="AC61" s="180"/>
      <c r="AD61" s="180"/>
      <c r="AE61" s="180"/>
      <c r="AF61" s="180"/>
      <c r="AG61" s="180"/>
      <c r="AH61" s="180"/>
      <c r="AI61" s="158"/>
    </row>
    <row r="62" spans="27:35" ht="15">
      <c r="AA62" s="180"/>
      <c r="AB62" s="180"/>
      <c r="AC62" s="180"/>
      <c r="AD62" s="180"/>
      <c r="AE62" s="180"/>
      <c r="AF62" s="158"/>
      <c r="AG62" s="180"/>
      <c r="AH62" s="180"/>
      <c r="AI62" s="158"/>
    </row>
    <row r="63" spans="27:35" ht="15">
      <c r="AA63" s="180"/>
      <c r="AB63" s="180"/>
      <c r="AC63" s="180"/>
      <c r="AD63" s="180"/>
      <c r="AE63" s="180"/>
      <c r="AF63" s="180"/>
      <c r="AG63" s="180"/>
      <c r="AH63" s="180"/>
      <c r="AI63" s="158"/>
    </row>
    <row r="64" spans="27:35" ht="15">
      <c r="AA64" s="180"/>
      <c r="AB64" s="180"/>
      <c r="AC64" s="180"/>
      <c r="AD64" s="180"/>
      <c r="AE64" s="180"/>
      <c r="AF64" s="180"/>
      <c r="AG64" s="180"/>
      <c r="AH64" s="180"/>
      <c r="AI64" s="158"/>
    </row>
    <row r="65" spans="27:35" ht="15">
      <c r="AA65" s="180"/>
      <c r="AB65" s="180"/>
      <c r="AC65" s="180"/>
      <c r="AD65" s="180"/>
      <c r="AE65" s="180"/>
      <c r="AF65" s="180"/>
      <c r="AG65" s="180"/>
      <c r="AH65" s="180"/>
      <c r="AI65" s="158"/>
    </row>
    <row r="66" spans="27:35" ht="15">
      <c r="AA66" s="180"/>
      <c r="AB66" s="180"/>
      <c r="AC66" s="180"/>
      <c r="AD66" s="180"/>
      <c r="AE66" s="180"/>
      <c r="AF66" s="180"/>
      <c r="AG66" s="180"/>
      <c r="AH66" s="180"/>
      <c r="AI66" s="158"/>
    </row>
    <row r="67" spans="27:35" ht="15">
      <c r="AA67" s="180"/>
      <c r="AB67" s="180"/>
      <c r="AC67" s="180"/>
      <c r="AD67" s="180"/>
      <c r="AE67" s="180"/>
      <c r="AF67" s="180"/>
      <c r="AG67" s="180"/>
      <c r="AH67" s="180"/>
      <c r="AI67" s="158"/>
    </row>
    <row r="68" spans="27:35" ht="15">
      <c r="AA68" s="180"/>
      <c r="AB68" s="180"/>
      <c r="AC68" s="180"/>
      <c r="AD68" s="180"/>
      <c r="AE68" s="180"/>
      <c r="AF68" s="180"/>
      <c r="AG68" s="180"/>
      <c r="AH68" s="180"/>
      <c r="AI68" s="158"/>
    </row>
    <row r="69" spans="27:35" ht="15">
      <c r="AA69" s="180"/>
      <c r="AB69" s="180"/>
      <c r="AC69" s="180"/>
      <c r="AD69" s="180"/>
      <c r="AE69" s="180"/>
      <c r="AF69" s="180"/>
      <c r="AG69" s="180"/>
      <c r="AH69" s="180"/>
      <c r="AI69" s="158"/>
    </row>
    <row r="70" spans="27:35" ht="15">
      <c r="AA70" s="180"/>
      <c r="AB70" s="180"/>
      <c r="AC70" s="180"/>
      <c r="AD70" s="180"/>
      <c r="AE70" s="180"/>
      <c r="AF70" s="180"/>
      <c r="AG70" s="180"/>
      <c r="AH70" s="180"/>
      <c r="AI70" s="158"/>
    </row>
    <row r="71" spans="27:35" ht="15">
      <c r="AA71" s="180"/>
      <c r="AB71" s="180"/>
      <c r="AC71" s="180"/>
      <c r="AD71" s="180"/>
      <c r="AE71" s="180"/>
      <c r="AF71" s="180"/>
      <c r="AG71" s="180"/>
      <c r="AH71" s="180"/>
      <c r="AI71" s="158"/>
    </row>
    <row r="72" spans="27:35" ht="15">
      <c r="AA72" s="180"/>
      <c r="AB72" s="180"/>
      <c r="AC72" s="180"/>
      <c r="AD72" s="180"/>
      <c r="AE72" s="180"/>
      <c r="AF72" s="180"/>
      <c r="AG72" s="180"/>
      <c r="AH72" s="180"/>
      <c r="AI72" s="158"/>
    </row>
    <row r="73" spans="27:35" ht="15">
      <c r="AA73" s="180"/>
      <c r="AB73" s="180"/>
      <c r="AC73" s="180"/>
      <c r="AD73" s="180"/>
      <c r="AE73" s="180"/>
      <c r="AF73" s="180"/>
      <c r="AG73" s="180"/>
      <c r="AH73" s="180"/>
      <c r="AI73" s="158"/>
    </row>
    <row r="74" spans="27:35" ht="15">
      <c r="AA74" s="180"/>
      <c r="AB74" s="180"/>
      <c r="AC74" s="180"/>
      <c r="AD74" s="180"/>
      <c r="AE74" s="180"/>
      <c r="AF74" s="180"/>
      <c r="AG74" s="180"/>
      <c r="AH74" s="180"/>
      <c r="AI74" s="158"/>
    </row>
    <row r="75" spans="27:35" ht="15">
      <c r="AA75" s="180"/>
      <c r="AB75" s="180"/>
      <c r="AC75" s="180"/>
      <c r="AD75" s="180"/>
      <c r="AE75" s="180"/>
      <c r="AF75" s="180"/>
      <c r="AG75" s="180"/>
      <c r="AH75" s="180"/>
      <c r="AI75" s="158"/>
    </row>
    <row r="76" spans="27:35" ht="15">
      <c r="AA76" s="180"/>
      <c r="AB76" s="180"/>
      <c r="AC76" s="180"/>
      <c r="AD76" s="180"/>
      <c r="AE76" s="180"/>
      <c r="AF76" s="180"/>
      <c r="AG76" s="180"/>
      <c r="AH76" s="180"/>
      <c r="AI76" s="158"/>
    </row>
    <row r="77" spans="27:35" ht="15">
      <c r="AA77" s="158"/>
      <c r="AB77" s="158"/>
      <c r="AC77" s="158"/>
      <c r="AD77" s="158"/>
      <c r="AE77" s="158"/>
      <c r="AF77" s="158"/>
      <c r="AG77" s="158"/>
      <c r="AH77" s="180"/>
      <c r="AI77" s="180"/>
    </row>
    <row r="78" spans="27:35" ht="15">
      <c r="AA78" s="158"/>
      <c r="AB78" s="158"/>
      <c r="AC78" s="158"/>
      <c r="AD78" s="158"/>
      <c r="AE78" s="158"/>
      <c r="AF78" s="158"/>
      <c r="AG78" s="158"/>
      <c r="AH78" s="158"/>
      <c r="AI78" s="158"/>
    </row>
    <row r="79" spans="27:35" ht="15">
      <c r="AA79" s="158"/>
      <c r="AB79" s="158"/>
      <c r="AC79" s="158"/>
      <c r="AD79" s="158"/>
      <c r="AE79" s="158"/>
      <c r="AF79" s="158"/>
      <c r="AG79" s="158"/>
      <c r="AH79" s="158"/>
      <c r="AI79" s="158"/>
    </row>
    <row r="80" spans="27:35" ht="15">
      <c r="AA80" s="158"/>
      <c r="AB80" s="158"/>
      <c r="AC80" s="158"/>
      <c r="AD80" s="158"/>
      <c r="AE80" s="158"/>
      <c r="AF80" s="158"/>
      <c r="AG80" s="158"/>
      <c r="AH80" s="158"/>
      <c r="AI80" s="158"/>
    </row>
    <row r="81" spans="27:35" ht="15">
      <c r="AA81" s="158"/>
      <c r="AB81" s="158"/>
      <c r="AC81" s="158"/>
      <c r="AD81" s="158"/>
      <c r="AE81" s="158"/>
      <c r="AF81" s="158"/>
      <c r="AG81" s="158"/>
      <c r="AH81" s="158"/>
      <c r="AI81" s="158"/>
    </row>
    <row r="82" spans="34:35" ht="15">
      <c r="AH82" s="158"/>
      <c r="AI82" s="158"/>
    </row>
  </sheetData>
  <sheetProtection/>
  <conditionalFormatting sqref="AA76:AG76 AH77:AI77">
    <cfRule type="cellIs" priority="1" dxfId="0" operator="notEqual" stopIfTrue="1">
      <formula>0</formula>
    </cfRule>
  </conditionalFormatting>
  <printOptions/>
  <pageMargins left="0.75" right="0.75" top="1" bottom="1" header="0.5" footer="0.5"/>
  <pageSetup horizontalDpi="600" verticalDpi="600" orientation="landscape" paperSize="9" scale="84" r:id="rId2"/>
  <colBreaks count="1" manualBreakCount="1">
    <brk id="21" min="7" max="40" man="1"/>
  </colBreaks>
  <drawing r:id="rId1"/>
</worksheet>
</file>

<file path=xl/worksheets/sheet8.xml><?xml version="1.0" encoding="utf-8"?>
<worksheet xmlns="http://schemas.openxmlformats.org/spreadsheetml/2006/main" xmlns:r="http://schemas.openxmlformats.org/officeDocument/2006/relationships">
  <dimension ref="A8:T19"/>
  <sheetViews>
    <sheetView zoomScale="75" zoomScaleNormal="75" workbookViewId="0" topLeftCell="A1">
      <pane xSplit="1" topLeftCell="B1" activePane="topRight" state="frozen"/>
      <selection pane="topLeft" activeCell="A1" sqref="A1"/>
      <selection pane="topRight" activeCell="A1" sqref="A1"/>
    </sheetView>
  </sheetViews>
  <sheetFormatPr defaultColWidth="9.00390625" defaultRowHeight="12"/>
  <cols>
    <col min="1" max="1" width="36.625" style="635" customWidth="1"/>
    <col min="2" max="16384" width="9.125" style="635" customWidth="1"/>
  </cols>
  <sheetData>
    <row r="2" ht="12.75"/>
    <row r="3" ht="12.75"/>
    <row r="4" ht="12.75"/>
    <row r="5" ht="12.75"/>
    <row r="6" ht="12.75"/>
    <row r="8" ht="15.75">
      <c r="A8" s="601" t="s">
        <v>453</v>
      </c>
    </row>
    <row r="9" ht="15">
      <c r="A9" s="634" t="s">
        <v>452</v>
      </c>
    </row>
    <row r="11" spans="2:20" s="639" customFormat="1" ht="15.75">
      <c r="B11" s="639">
        <v>1990</v>
      </c>
      <c r="C11" s="639">
        <v>1991</v>
      </c>
      <c r="D11" s="639">
        <v>1992</v>
      </c>
      <c r="E11" s="639">
        <v>1993</v>
      </c>
      <c r="F11" s="639">
        <v>1994</v>
      </c>
      <c r="G11" s="639">
        <v>1995</v>
      </c>
      <c r="H11" s="639">
        <v>1996</v>
      </c>
      <c r="I11" s="639">
        <v>1997</v>
      </c>
      <c r="J11" s="639">
        <v>1998</v>
      </c>
      <c r="K11" s="639">
        <v>1999</v>
      </c>
      <c r="L11" s="639">
        <v>2000</v>
      </c>
      <c r="M11" s="639">
        <v>2001</v>
      </c>
      <c r="N11" s="639">
        <v>2002</v>
      </c>
      <c r="O11" s="639">
        <v>2003</v>
      </c>
      <c r="P11" s="639">
        <v>2004</v>
      </c>
      <c r="Q11" s="639">
        <v>2005</v>
      </c>
      <c r="R11" s="639">
        <v>2006</v>
      </c>
      <c r="S11" s="639">
        <v>2007</v>
      </c>
      <c r="T11" s="639">
        <v>2008</v>
      </c>
    </row>
    <row r="12" spans="1:20" s="637" customFormat="1" ht="15">
      <c r="A12" s="637" t="s">
        <v>454</v>
      </c>
      <c r="B12" s="638">
        <v>33.283733049365374</v>
      </c>
      <c r="C12" s="638">
        <v>34.02807122180371</v>
      </c>
      <c r="D12" s="638">
        <v>34.900242491728584</v>
      </c>
      <c r="E12" s="638">
        <v>35.503036380982614</v>
      </c>
      <c r="F12" s="638">
        <v>35.66911607085754</v>
      </c>
      <c r="G12" s="638">
        <v>35.56376662330496</v>
      </c>
      <c r="H12" s="638">
        <v>35.95581315317435</v>
      </c>
      <c r="I12" s="638">
        <v>37.2907069677329</v>
      </c>
      <c r="J12" s="638">
        <v>37.365631637145064</v>
      </c>
      <c r="K12" s="638">
        <v>37.84928349865748</v>
      </c>
      <c r="L12" s="638">
        <v>38.406997278540416</v>
      </c>
      <c r="M12" s="638">
        <v>38.76148291720629</v>
      </c>
      <c r="N12" s="638">
        <v>39.12889040127575</v>
      </c>
      <c r="O12" s="638">
        <v>39.64174931923047</v>
      </c>
      <c r="P12" s="638">
        <v>40.10422763073544</v>
      </c>
      <c r="Q12" s="638">
        <v>41.297863400070455</v>
      </c>
      <c r="R12" s="638">
        <v>41.767415085595076</v>
      </c>
      <c r="S12" s="638">
        <v>42.432941319230096</v>
      </c>
      <c r="T12" s="638">
        <v>44.14124195160801</v>
      </c>
    </row>
    <row r="13" s="641" customFormat="1" ht="14.25">
      <c r="A13" s="640" t="s">
        <v>455</v>
      </c>
    </row>
    <row r="15" ht="12.75">
      <c r="A15" s="636" t="s">
        <v>451</v>
      </c>
    </row>
    <row r="16" ht="12.75">
      <c r="A16" s="602" t="s">
        <v>546</v>
      </c>
    </row>
    <row r="17" ht="15.75">
      <c r="A17" s="603"/>
    </row>
    <row r="18" ht="12.75">
      <c r="A18" s="642" t="s">
        <v>456</v>
      </c>
    </row>
    <row r="19" ht="12.75">
      <c r="A19" s="147" t="s">
        <v>517</v>
      </c>
    </row>
  </sheetData>
  <printOptions/>
  <pageMargins left="0.75" right="0.75" top="1" bottom="1" header="0.5" footer="0.5"/>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8:AN28"/>
  <sheetViews>
    <sheetView zoomScale="75" zoomScaleNormal="75" workbookViewId="0" topLeftCell="A1">
      <pane xSplit="1" ySplit="11" topLeftCell="B12" activePane="bottomRight" state="frozen"/>
      <selection pane="topLeft" activeCell="A20" sqref="A20"/>
      <selection pane="topRight" activeCell="A20" sqref="A20"/>
      <selection pane="bottomLeft" activeCell="A20" sqref="A20"/>
      <selection pane="bottomRight" activeCell="A1" sqref="A1"/>
    </sheetView>
  </sheetViews>
  <sheetFormatPr defaultColWidth="9.00390625" defaultRowHeight="12"/>
  <cols>
    <col min="1" max="1" width="33.25390625" style="184" customWidth="1"/>
    <col min="2" max="37" width="6.75390625" style="184" customWidth="1"/>
    <col min="38" max="38" width="7.375" style="184" customWidth="1"/>
    <col min="39" max="39" width="7.125" style="184" customWidth="1"/>
    <col min="40" max="40" width="7.75390625" style="184" customWidth="1"/>
    <col min="41" max="16384" width="11.375" style="184" customWidth="1"/>
  </cols>
  <sheetData>
    <row r="1" ht="12"/>
    <row r="2" ht="12"/>
    <row r="3" ht="12"/>
    <row r="4" ht="12"/>
    <row r="5" ht="12"/>
    <row r="8" s="605" customFormat="1" ht="15.75">
      <c r="A8" s="604" t="s">
        <v>457</v>
      </c>
    </row>
    <row r="9" s="604" customFormat="1" ht="15.75">
      <c r="A9" s="606" t="s">
        <v>458</v>
      </c>
    </row>
    <row r="10" s="606" customFormat="1" ht="15"/>
    <row r="11" spans="2:40" s="607" customFormat="1" ht="15.75">
      <c r="B11" s="607">
        <v>1970</v>
      </c>
      <c r="C11" s="607">
        <v>1971</v>
      </c>
      <c r="D11" s="607">
        <v>1972</v>
      </c>
      <c r="E11" s="607">
        <v>1973</v>
      </c>
      <c r="F11" s="607">
        <v>1974</v>
      </c>
      <c r="G11" s="607">
        <v>1975</v>
      </c>
      <c r="H11" s="607">
        <v>1976</v>
      </c>
      <c r="I11" s="607">
        <v>1977</v>
      </c>
      <c r="J11" s="607">
        <v>1978</v>
      </c>
      <c r="K11" s="607">
        <v>1979</v>
      </c>
      <c r="L11" s="607">
        <v>1980</v>
      </c>
      <c r="M11" s="607">
        <v>1981</v>
      </c>
      <c r="N11" s="607">
        <v>1982</v>
      </c>
      <c r="O11" s="607">
        <v>1983</v>
      </c>
      <c r="P11" s="607">
        <v>1984</v>
      </c>
      <c r="Q11" s="607">
        <v>1985</v>
      </c>
      <c r="R11" s="607">
        <v>1986</v>
      </c>
      <c r="S11" s="607">
        <v>1987</v>
      </c>
      <c r="T11" s="607">
        <v>1988</v>
      </c>
      <c r="U11" s="607">
        <v>1989</v>
      </c>
      <c r="V11" s="607">
        <v>1990</v>
      </c>
      <c r="W11" s="607">
        <v>1991</v>
      </c>
      <c r="X11" s="607">
        <v>1992</v>
      </c>
      <c r="Y11" s="607">
        <v>1993</v>
      </c>
      <c r="Z11" s="607">
        <v>1994</v>
      </c>
      <c r="AA11" s="607">
        <v>1995</v>
      </c>
      <c r="AB11" s="607">
        <v>1996</v>
      </c>
      <c r="AC11" s="607">
        <v>1997</v>
      </c>
      <c r="AD11" s="607">
        <v>1998</v>
      </c>
      <c r="AE11" s="607">
        <v>1999</v>
      </c>
      <c r="AF11" s="607">
        <v>2000</v>
      </c>
      <c r="AG11" s="607">
        <v>2001</v>
      </c>
      <c r="AH11" s="607">
        <v>2002</v>
      </c>
      <c r="AI11" s="607">
        <v>2003</v>
      </c>
      <c r="AJ11" s="607">
        <v>2004</v>
      </c>
      <c r="AK11" s="607">
        <v>2005</v>
      </c>
      <c r="AL11" s="607">
        <v>2006</v>
      </c>
      <c r="AM11" s="607">
        <v>2007</v>
      </c>
      <c r="AN11" s="607">
        <v>2008</v>
      </c>
    </row>
    <row r="12" spans="1:40" s="608" customFormat="1" ht="15">
      <c r="A12" s="608" t="s">
        <v>547</v>
      </c>
      <c r="B12" s="608">
        <v>4.7</v>
      </c>
      <c r="C12" s="608">
        <v>5.5</v>
      </c>
      <c r="D12" s="608">
        <v>6.4</v>
      </c>
      <c r="E12" s="608">
        <v>7.3</v>
      </c>
      <c r="F12" s="608">
        <v>7.6</v>
      </c>
      <c r="G12" s="608">
        <v>9.3</v>
      </c>
      <c r="H12" s="608">
        <v>12.1</v>
      </c>
      <c r="I12" s="608">
        <v>13.3</v>
      </c>
      <c r="J12" s="608">
        <v>14.5</v>
      </c>
      <c r="K12" s="608">
        <v>16.1</v>
      </c>
      <c r="L12" s="608">
        <v>14</v>
      </c>
      <c r="M12" s="608">
        <v>14.6</v>
      </c>
      <c r="N12" s="608">
        <v>17.3</v>
      </c>
      <c r="O12" s="609">
        <v>20.46659597030753</v>
      </c>
      <c r="P12" s="609">
        <v>23.007738966743357</v>
      </c>
      <c r="Q12" s="609">
        <v>23.446119897020967</v>
      </c>
      <c r="R12" s="609">
        <v>25.789370464797017</v>
      </c>
      <c r="S12" s="609">
        <v>26.581804567577684</v>
      </c>
      <c r="T12" s="609">
        <v>26.976935749588137</v>
      </c>
      <c r="U12" s="609">
        <v>26.4218540080609</v>
      </c>
      <c r="V12" s="609">
        <v>28.982251179510225</v>
      </c>
      <c r="W12" s="609">
        <v>27.59197324414716</v>
      </c>
      <c r="X12" s="609">
        <v>28.15303260613586</v>
      </c>
      <c r="Y12" s="609">
        <v>27.49818408218325</v>
      </c>
      <c r="Z12" s="609">
        <v>26.946621719438294</v>
      </c>
      <c r="AA12" s="609">
        <v>25.555062166962692</v>
      </c>
      <c r="AB12" s="609">
        <v>26.32710929362293</v>
      </c>
      <c r="AC12" s="609">
        <v>26.82094705688918</v>
      </c>
      <c r="AD12" s="609">
        <v>24.885464389837566</v>
      </c>
      <c r="AE12" s="609">
        <v>22.811187030513942</v>
      </c>
      <c r="AF12" s="609">
        <v>23.35018476117068</v>
      </c>
      <c r="AG12" s="609">
        <v>23.10815030706776</v>
      </c>
      <c r="AH12" s="608">
        <v>22.92436586594994</v>
      </c>
      <c r="AI12" s="609">
        <v>22.318229283973874</v>
      </c>
      <c r="AJ12" s="608">
        <v>23.42631961007985</v>
      </c>
      <c r="AK12" s="608">
        <v>21.58967049551438</v>
      </c>
      <c r="AL12" s="608">
        <v>21.901053789834524</v>
      </c>
      <c r="AM12" s="608">
        <v>19.63873362539655</v>
      </c>
      <c r="AN12" s="609">
        <v>21.180426665502107</v>
      </c>
    </row>
    <row r="13" spans="1:33" s="610" customFormat="1" ht="14.25">
      <c r="A13" s="610" t="s">
        <v>548</v>
      </c>
      <c r="AG13" s="611"/>
    </row>
    <row r="14" spans="1:40" s="612" customFormat="1" ht="15">
      <c r="A14" s="612" t="s">
        <v>549</v>
      </c>
      <c r="B14" s="612">
        <v>9.2</v>
      </c>
      <c r="C14" s="612">
        <v>9.8</v>
      </c>
      <c r="D14" s="612">
        <v>10.6</v>
      </c>
      <c r="E14" s="612">
        <v>11.1</v>
      </c>
      <c r="F14" s="612">
        <v>10.5</v>
      </c>
      <c r="G14" s="612">
        <v>11.5</v>
      </c>
      <c r="H14" s="612">
        <v>12.3</v>
      </c>
      <c r="I14" s="612">
        <v>12.6</v>
      </c>
      <c r="J14" s="612">
        <v>12.9</v>
      </c>
      <c r="K14" s="612">
        <v>13.5</v>
      </c>
      <c r="L14" s="612">
        <v>13.6</v>
      </c>
      <c r="M14" s="612">
        <v>13.5</v>
      </c>
      <c r="N14" s="612">
        <v>13.7</v>
      </c>
      <c r="O14" s="613">
        <v>13.61281</v>
      </c>
      <c r="P14" s="613">
        <v>14.331900000000001</v>
      </c>
      <c r="Q14" s="613">
        <v>14.992340000000002</v>
      </c>
      <c r="R14" s="613">
        <v>15.8498</v>
      </c>
      <c r="S14" s="613">
        <v>16.414637000000003</v>
      </c>
      <c r="T14" s="613">
        <v>16.899072</v>
      </c>
      <c r="U14" s="613">
        <v>17.606405000000002</v>
      </c>
      <c r="V14" s="613">
        <v>17.863342</v>
      </c>
      <c r="W14" s="613">
        <v>18.668115</v>
      </c>
      <c r="X14" s="613">
        <v>18.678668000000002</v>
      </c>
      <c r="Y14" s="613">
        <v>19.043065</v>
      </c>
      <c r="Z14" s="613">
        <v>18.251424</v>
      </c>
      <c r="AA14" s="613">
        <v>19.670836</v>
      </c>
      <c r="AB14" s="613">
        <v>19.328008</v>
      </c>
      <c r="AC14" s="613">
        <v>18.58206</v>
      </c>
      <c r="AD14" s="613">
        <v>19.35773</v>
      </c>
      <c r="AE14" s="613">
        <v>16.920583999999998</v>
      </c>
      <c r="AF14" s="613">
        <v>17.659</v>
      </c>
      <c r="AG14" s="613">
        <v>19.19</v>
      </c>
      <c r="AH14" s="612">
        <v>19.630121000000003</v>
      </c>
      <c r="AI14" s="612">
        <v>20.0829</v>
      </c>
      <c r="AJ14" s="612">
        <v>19.457605000000004</v>
      </c>
      <c r="AK14" s="612">
        <v>19.714599999999997</v>
      </c>
      <c r="AL14" s="612">
        <v>19.5227</v>
      </c>
      <c r="AM14" s="612">
        <v>19.2521</v>
      </c>
      <c r="AN14" s="612">
        <v>19.5</v>
      </c>
    </row>
    <row r="15" spans="1:40" s="610" customFormat="1" ht="14.25">
      <c r="A15" s="610" t="s">
        <v>550</v>
      </c>
      <c r="AG15" s="611"/>
      <c r="AN15" s="611"/>
    </row>
    <row r="16" spans="1:40" s="612" customFormat="1" ht="15">
      <c r="A16" s="612" t="s">
        <v>551</v>
      </c>
      <c r="B16" s="612">
        <v>8.4</v>
      </c>
      <c r="C16" s="612">
        <v>9.5</v>
      </c>
      <c r="D16" s="612">
        <v>10.3</v>
      </c>
      <c r="E16" s="612">
        <v>10.8</v>
      </c>
      <c r="F16" s="612">
        <v>10.4</v>
      </c>
      <c r="G16" s="612">
        <v>11.7</v>
      </c>
      <c r="H16" s="612">
        <v>12.8</v>
      </c>
      <c r="I16" s="612">
        <v>13.4</v>
      </c>
      <c r="J16" s="612">
        <v>14.1</v>
      </c>
      <c r="K16" s="612">
        <v>14.7</v>
      </c>
      <c r="L16" s="612">
        <v>14.9</v>
      </c>
      <c r="M16" s="612">
        <v>16.5</v>
      </c>
      <c r="N16" s="612">
        <v>17.6</v>
      </c>
      <c r="O16" s="613">
        <v>18.318023333333336</v>
      </c>
      <c r="P16" s="613">
        <v>18.0881</v>
      </c>
      <c r="Q16" s="613">
        <v>22.438771111111112</v>
      </c>
      <c r="R16" s="613">
        <v>21.36825555555555</v>
      </c>
      <c r="S16" s="613">
        <v>20.95647411111111</v>
      </c>
      <c r="T16" s="613">
        <v>21.37203911111111</v>
      </c>
      <c r="U16" s="613">
        <v>22.669706111111104</v>
      </c>
      <c r="V16" s="613">
        <v>21.343602444444446</v>
      </c>
      <c r="W16" s="613">
        <v>23.821885</v>
      </c>
      <c r="X16" s="613">
        <v>22.835498666666666</v>
      </c>
      <c r="Y16" s="613">
        <v>23.881935</v>
      </c>
      <c r="Z16" s="613">
        <v>25.89985377777778</v>
      </c>
      <c r="AA16" s="613">
        <v>25.435219555555562</v>
      </c>
      <c r="AB16" s="613">
        <v>24.976936444444444</v>
      </c>
      <c r="AC16" s="613">
        <v>24.88988444444444</v>
      </c>
      <c r="AD16" s="613">
        <v>26.66699222222223</v>
      </c>
      <c r="AE16" s="613">
        <v>30.679138222222228</v>
      </c>
      <c r="AF16" s="613">
        <v>30.692666666666668</v>
      </c>
      <c r="AG16" s="613">
        <v>31.75</v>
      </c>
      <c r="AH16" s="613">
        <v>31.054878999999993</v>
      </c>
      <c r="AI16" s="612">
        <v>30.20821111111111</v>
      </c>
      <c r="AJ16" s="613">
        <v>29.979617222222213</v>
      </c>
      <c r="AK16" s="613">
        <v>32.00028888888889</v>
      </c>
      <c r="AL16" s="612">
        <v>30.402299999999997</v>
      </c>
      <c r="AM16" s="612">
        <v>33.454011111111114</v>
      </c>
      <c r="AN16" s="613">
        <v>31.738888888888887</v>
      </c>
    </row>
    <row r="17" spans="1:40" s="614" customFormat="1" ht="14.25">
      <c r="A17" s="614" t="s">
        <v>552</v>
      </c>
      <c r="AG17" s="615"/>
      <c r="AN17" s="615"/>
    </row>
    <row r="18" spans="1:40" s="608" customFormat="1" ht="15">
      <c r="A18" s="608" t="s">
        <v>553</v>
      </c>
      <c r="B18" s="608">
        <v>22.3</v>
      </c>
      <c r="C18" s="608">
        <v>24.8</v>
      </c>
      <c r="D18" s="608">
        <v>27.4</v>
      </c>
      <c r="E18" s="608">
        <v>29.2</v>
      </c>
      <c r="F18" s="608">
        <v>28.5</v>
      </c>
      <c r="G18" s="608">
        <v>32.5</v>
      </c>
      <c r="H18" s="608">
        <v>37.2</v>
      </c>
      <c r="I18" s="608">
        <v>39.4</v>
      </c>
      <c r="J18" s="608">
        <v>41.6</v>
      </c>
      <c r="K18" s="608">
        <v>44.3</v>
      </c>
      <c r="L18" s="608">
        <v>42.5</v>
      </c>
      <c r="M18" s="608">
        <v>44.6</v>
      </c>
      <c r="N18" s="608">
        <v>48.6</v>
      </c>
      <c r="O18" s="613">
        <v>52.39742930364087</v>
      </c>
      <c r="P18" s="613">
        <v>55.42773896674336</v>
      </c>
      <c r="Q18" s="613">
        <v>60.877231008132085</v>
      </c>
      <c r="R18" s="613">
        <v>63.00742602035257</v>
      </c>
      <c r="S18" s="613">
        <v>63.9529156786888</v>
      </c>
      <c r="T18" s="613">
        <v>65.24804686069925</v>
      </c>
      <c r="U18" s="613">
        <v>66.69796511917201</v>
      </c>
      <c r="V18" s="613">
        <v>68.18919562395467</v>
      </c>
      <c r="W18" s="613">
        <v>70.08197324414715</v>
      </c>
      <c r="X18" s="613">
        <v>69.66719927280252</v>
      </c>
      <c r="Y18" s="613">
        <v>70.42318408218324</v>
      </c>
      <c r="Z18" s="613">
        <v>71.09789949721608</v>
      </c>
      <c r="AA18" s="613">
        <v>70.66111772251826</v>
      </c>
      <c r="AB18" s="613">
        <v>70.63205373806737</v>
      </c>
      <c r="AC18" s="613">
        <v>70.29289150133363</v>
      </c>
      <c r="AD18" s="613">
        <v>70.9101866120598</v>
      </c>
      <c r="AE18" s="613">
        <v>70.41090925273616</v>
      </c>
      <c r="AF18" s="613">
        <v>71.70185142783734</v>
      </c>
      <c r="AG18" s="613">
        <v>74</v>
      </c>
      <c r="AH18" s="612">
        <v>73.62258693095917</v>
      </c>
      <c r="AI18" s="613">
        <v>72.6</v>
      </c>
      <c r="AJ18" s="613">
        <v>72.9</v>
      </c>
      <c r="AK18" s="613">
        <v>73.30455938440326</v>
      </c>
      <c r="AL18" s="612">
        <v>71.83765817427738</v>
      </c>
      <c r="AM18" s="608">
        <v>72.34484473650767</v>
      </c>
      <c r="AN18" s="609">
        <v>72.419315554391</v>
      </c>
    </row>
    <row r="19" spans="1:37" s="614" customFormat="1" ht="14.25">
      <c r="A19" s="614" t="s">
        <v>554</v>
      </c>
      <c r="AI19" s="615"/>
      <c r="AJ19" s="615"/>
      <c r="AK19" s="615"/>
    </row>
    <row r="20" spans="33:40" s="610" customFormat="1" ht="14.25">
      <c r="AG20" s="611"/>
      <c r="AH20" s="611"/>
      <c r="AI20" s="611"/>
      <c r="AJ20" s="611"/>
      <c r="AK20" s="611"/>
      <c r="AL20" s="611"/>
      <c r="AM20" s="611"/>
      <c r="AN20" s="611"/>
    </row>
    <row r="21" spans="1:6" s="612" customFormat="1" ht="15">
      <c r="A21" s="616" t="s">
        <v>555</v>
      </c>
      <c r="B21" s="617"/>
      <c r="C21" s="617"/>
      <c r="D21" s="617"/>
      <c r="E21" s="617"/>
      <c r="F21" s="617"/>
    </row>
    <row r="22" spans="1:6" s="181" customFormat="1" ht="12.75">
      <c r="A22" s="602" t="s">
        <v>476</v>
      </c>
      <c r="B22" s="616"/>
      <c r="C22" s="616"/>
      <c r="D22" s="616"/>
      <c r="E22" s="616"/>
      <c r="F22" s="616"/>
    </row>
    <row r="23" spans="1:6" s="181" customFormat="1" ht="12.75" customHeight="1">
      <c r="A23" s="616"/>
      <c r="B23" s="616"/>
      <c r="C23" s="616"/>
      <c r="D23" s="616"/>
      <c r="E23" s="616"/>
      <c r="F23" s="616"/>
    </row>
    <row r="24" spans="1:6" s="181" customFormat="1" ht="12.75" customHeight="1">
      <c r="A24" s="616" t="s">
        <v>556</v>
      </c>
      <c r="B24" s="616"/>
      <c r="C24" s="616"/>
      <c r="D24" s="616"/>
      <c r="E24" s="616"/>
      <c r="F24" s="616"/>
    </row>
    <row r="25" spans="1:6" s="181" customFormat="1" ht="12.75" customHeight="1">
      <c r="A25" s="147" t="s">
        <v>477</v>
      </c>
      <c r="B25" s="618"/>
      <c r="C25" s="618"/>
      <c r="D25" s="618"/>
      <c r="E25" s="618"/>
      <c r="F25" s="618"/>
    </row>
    <row r="26" s="181" customFormat="1" ht="12.75" customHeight="1"/>
    <row r="27" s="181" customFormat="1" ht="12.75"/>
    <row r="28" s="183" customFormat="1" ht="12">
      <c r="A28" s="18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Energimyndigheten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Andersson</dc:creator>
  <cp:keywords/>
  <dc:description/>
  <cp:lastModifiedBy>chlo</cp:lastModifiedBy>
  <dcterms:created xsi:type="dcterms:W3CDTF">2009-09-04T08:14:21Z</dcterms:created>
  <dcterms:modified xsi:type="dcterms:W3CDTF">2009-12-16T17:52:07Z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